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\Desktop\"/>
    </mc:Choice>
  </mc:AlternateContent>
  <bookViews>
    <workbookView xWindow="0" yWindow="0" windowWidth="28800" windowHeight="12555" firstSheet="1" activeTab="1"/>
  </bookViews>
  <sheets>
    <sheet name="yıllık (2)" sheetId="3" state="hidden" r:id="rId1"/>
    <sheet name="1" sheetId="8" r:id="rId2"/>
    <sheet name="İZİNLER" sheetId="9" r:id="rId3"/>
    <sheet name="GÜNLÜK_İZİNLER" sheetId="12" r:id="rId4"/>
    <sheet name="PERSONEL" sheetId="10" state="hidden" r:id="rId5"/>
    <sheet name="yurt dışı" sheetId="14" r:id="rId6"/>
    <sheet name="İZİNLER (2)" sheetId="6" state="hidden" r:id="rId7"/>
  </sheets>
  <definedNames>
    <definedName name="_xlnm._FilterDatabase" localSheetId="4" hidden="1">PERSONEL!$A$1:$E$42</definedName>
    <definedName name="_xlnm.Print_Area" localSheetId="3">GÜNLÜK_İZİNLER!$A$1:$R$24</definedName>
    <definedName name="_xlnm.Print_Area" localSheetId="2">İZİNLER!$A$1:$R$44</definedName>
    <definedName name="_xlnm.Print_Area" localSheetId="6">'İZİNLER (2)'!$A$1:$R$49</definedName>
    <definedName name="_xlnm.Print_Area" localSheetId="0">'yıllık (2)'!$A$1:$R$43</definedName>
    <definedName name="_xlnm.Print_Area" localSheetId="5">'yurt dışı'!$A$1:$G$32</definedName>
  </definedNames>
  <calcPr calcId="162913"/>
</workbook>
</file>

<file path=xl/calcChain.xml><?xml version="1.0" encoding="utf-8"?>
<calcChain xmlns="http://schemas.openxmlformats.org/spreadsheetml/2006/main">
  <c r="D36" i="9" l="1"/>
  <c r="E6" i="14"/>
  <c r="B32" i="14"/>
  <c r="F9" i="9"/>
  <c r="G7" i="8"/>
  <c r="O6" i="9" s="1"/>
  <c r="F6" i="9"/>
  <c r="C8" i="8"/>
  <c r="E19" i="14" s="1"/>
  <c r="B31" i="14" l="1"/>
  <c r="B28" i="14"/>
  <c r="F13" i="14"/>
  <c r="L14" i="9" l="1"/>
  <c r="F10" i="14" l="1"/>
  <c r="B29" i="14"/>
  <c r="G10" i="8"/>
  <c r="O9" i="12" s="1"/>
  <c r="D35" i="9" l="1"/>
  <c r="F6" i="12" l="1"/>
  <c r="F10" i="9"/>
  <c r="A23" i="12" l="1"/>
  <c r="A22" i="12"/>
  <c r="A23" i="9"/>
  <c r="A22" i="9"/>
  <c r="O8" i="12"/>
  <c r="O10" i="9" l="1"/>
  <c r="F8" i="12" l="1"/>
  <c r="B11" i="12" s="1"/>
  <c r="L14" i="12"/>
  <c r="F9" i="12"/>
  <c r="F7" i="12"/>
  <c r="O9" i="9" l="1"/>
  <c r="A18" i="12"/>
  <c r="M16" i="12"/>
  <c r="B42" i="9"/>
  <c r="A18" i="9" l="1"/>
  <c r="F7" i="9" l="1"/>
  <c r="F8" i="9"/>
  <c r="C6" i="14" s="1"/>
  <c r="B41" i="9"/>
  <c r="B12" i="9"/>
  <c r="O8" i="9"/>
  <c r="G8" i="8"/>
  <c r="E20" i="14" s="1"/>
  <c r="E18" i="14"/>
  <c r="O6" i="12" l="1"/>
  <c r="B16" i="12" s="1"/>
  <c r="O7" i="9"/>
  <c r="O7" i="12"/>
  <c r="M16" i="9"/>
  <c r="M15" i="6" l="1"/>
  <c r="L14" i="6"/>
  <c r="B12" i="6"/>
  <c r="O9" i="6"/>
  <c r="G35" i="3" l="1"/>
  <c r="I35" i="3"/>
</calcChain>
</file>

<file path=xl/comments1.xml><?xml version="1.0" encoding="utf-8"?>
<comments xmlns="http://schemas.openxmlformats.org/spreadsheetml/2006/main">
  <authors>
    <author>Ali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162"/>
          </rPr>
          <t>Ali:</t>
        </r>
        <r>
          <rPr>
            <sz val="8"/>
            <color indexed="81"/>
            <rFont val="Tahoma"/>
            <family val="2"/>
            <charset val="162"/>
          </rPr>
          <t xml:space="preserve">
Lütfen Adınızı Seçiniz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162"/>
          </rPr>
          <t>Ali:</t>
        </r>
        <r>
          <rPr>
            <sz val="8"/>
            <color indexed="81"/>
            <rFont val="Tahoma"/>
            <family val="2"/>
            <charset val="162"/>
          </rPr>
          <t xml:space="preserve">
SADECE RAKAM GİRİNİZ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  <charset val="162"/>
          </rPr>
          <t>Ali:</t>
        </r>
        <r>
          <rPr>
            <sz val="8"/>
            <color indexed="81"/>
            <rFont val="Tahoma"/>
            <family val="2"/>
            <charset val="162"/>
          </rPr>
          <t xml:space="preserve">
Lütfen  Seçiniz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162"/>
          </rPr>
          <t>Ali:</t>
        </r>
        <r>
          <rPr>
            <sz val="8"/>
            <color indexed="81"/>
            <rFont val="Tahoma"/>
            <family val="2"/>
            <charset val="162"/>
          </rPr>
          <t xml:space="preserve">
Lütfen Seiniz</t>
        </r>
      </text>
    </comment>
  </commentList>
</comments>
</file>

<file path=xl/sharedStrings.xml><?xml version="1.0" encoding="utf-8"?>
<sst xmlns="http://schemas.openxmlformats.org/spreadsheetml/2006/main" count="585" uniqueCount="218">
  <si>
    <t>MARMARA ÜNİVERSİTESİ</t>
  </si>
  <si>
    <t>HUKUK FAKÜLTESİ DEKANLIĞI</t>
  </si>
  <si>
    <t>İZİN FORMU</t>
  </si>
  <si>
    <t>MEMURUN :</t>
  </si>
  <si>
    <t>Adı Soyadı</t>
  </si>
  <si>
    <t>:</t>
  </si>
  <si>
    <t>Ünvanı</t>
  </si>
  <si>
    <t>Sicil Numarası</t>
  </si>
  <si>
    <t>Görev Yeri</t>
  </si>
  <si>
    <t>İzin Süresi</t>
  </si>
  <si>
    <t/>
  </si>
  <si>
    <t>Başladığı Gün</t>
  </si>
  <si>
    <t>Bittiği Gün</t>
  </si>
  <si>
    <t>İzin Nedeni</t>
  </si>
  <si>
    <t>Yıllık izin</t>
  </si>
  <si>
    <t>Gideceği Yerdeki 
Adresi</t>
  </si>
  <si>
    <t>Talep Sahibinin</t>
  </si>
  <si>
    <t>Tarih</t>
  </si>
  <si>
    <t>İmza</t>
  </si>
  <si>
    <t>Kontrol Eden Yetkilinin</t>
  </si>
  <si>
    <t>Birim Yetkilisi</t>
  </si>
  <si>
    <t>İzin Süresince yerine bakanın adı soyadı:</t>
  </si>
  <si>
    <t>Büro Sorumlusu</t>
  </si>
  <si>
    <t>İZİN DURUMU</t>
  </si>
  <si>
    <t>İzin Türü</t>
  </si>
  <si>
    <t>İstenen Süre</t>
  </si>
  <si>
    <t>Yılı İzni</t>
  </si>
  <si>
    <t>Kalan izin</t>
  </si>
  <si>
    <t>Yıllık İzin</t>
  </si>
  <si>
    <t>20…</t>
  </si>
  <si>
    <t>Adıgeçenin yukarıda belirtilen tarihler arasında izinli sayılmasında sakınca yoktur.</t>
  </si>
  <si>
    <t>Yukarıda belirtilen süre içinde (Yıllık) izinli sayılmamı müsaadelerinize arz ederim.</t>
  </si>
  <si>
    <t>İmzaları Tamamlanan Formlar PBYS işlenecek ve kişi dosyasına kaldırılacak</t>
  </si>
  <si>
    <t>İzinleri İşleyen Büro personelinin</t>
  </si>
  <si>
    <t>Yol İzni</t>
  </si>
  <si>
    <t>Müdür</t>
  </si>
  <si>
    <t>ALİ ÖZEN</t>
  </si>
  <si>
    <t>PERSONEL İZİN FORMU</t>
  </si>
  <si>
    <t>Yüksekokul Sekreteri</t>
  </si>
  <si>
    <t>Müdür Yardımcısı</t>
  </si>
  <si>
    <t>YILLIK</t>
  </si>
  <si>
    <t>GÜNLÜK</t>
  </si>
  <si>
    <t>YARIM GÜNLÜK</t>
  </si>
  <si>
    <t>MAZERET</t>
  </si>
  <si>
    <t>Doç. Dr. Adnan KAKİLLİ</t>
  </si>
  <si>
    <t>Hüseyin DURAN</t>
  </si>
  <si>
    <t>Öğr. Gör. Şaban KAMA</t>
  </si>
  <si>
    <t>U Y G U N D U R</t>
  </si>
  <si>
    <t>Prof. Dr.</t>
  </si>
  <si>
    <t>Doç. Dr.</t>
  </si>
  <si>
    <t>Dr. Öğr. Üyesi</t>
  </si>
  <si>
    <t>Öğr. Gör.</t>
  </si>
  <si>
    <t>Öğr. Gör. Dr.</t>
  </si>
  <si>
    <t>Arş. Gör. Dr.</t>
  </si>
  <si>
    <t>Arş. Gör.</t>
  </si>
  <si>
    <t>Şef</t>
  </si>
  <si>
    <t>Bilg. İşletmeni</t>
  </si>
  <si>
    <t>Memur</t>
  </si>
  <si>
    <t>Teknisyen</t>
  </si>
  <si>
    <t>TEKNİK BİLİMLER MESLEK YÜKSKEOKULU</t>
  </si>
  <si>
    <t>ŞABAN KAMA</t>
  </si>
  <si>
    <t>….. / ….. / 20…..</t>
  </si>
  <si>
    <t>………….</t>
  </si>
  <si>
    <t>Yılına ait</t>
  </si>
  <si>
    <t>KALAN</t>
  </si>
  <si>
    <t>KULLANILAN</t>
  </si>
  <si>
    <t xml:space="preserve">: </t>
  </si>
  <si>
    <t xml:space="preserve">İmzalar Tamamlandımı : </t>
  </si>
  <si>
    <t xml:space="preserve">PBYS ye işlendimi : </t>
  </si>
  <si>
    <t xml:space="preserve">13/b İle görevli  personelin birimine yazıldımı : </t>
  </si>
  <si>
    <t>FARUK YETGİN</t>
  </si>
  <si>
    <t xml:space="preserve">  İmzalar Tamamlandımı</t>
  </si>
  <si>
    <t xml:space="preserve">  PBYS ye işlendimi</t>
  </si>
  <si>
    <t xml:space="preserve">  13/b İle görevli  personelin birimine yazıldımı</t>
  </si>
  <si>
    <t>……………………….</t>
  </si>
  <si>
    <t>Evrak</t>
  </si>
  <si>
    <t>….... / ….... / 20…....</t>
  </si>
  <si>
    <t>KULLANILAN İZİN</t>
  </si>
  <si>
    <t>KALAN İZİN</t>
  </si>
  <si>
    <t>Adnan KAKİLLİ</t>
  </si>
  <si>
    <t>Ali ÖZEN</t>
  </si>
  <si>
    <t>Ali SARIKAŞ</t>
  </si>
  <si>
    <t>Ayça AK</t>
  </si>
  <si>
    <t>Ayşe YAYLA</t>
  </si>
  <si>
    <t>Bekir ORAL</t>
  </si>
  <si>
    <t>Demet ÖZNAZ</t>
  </si>
  <si>
    <t>Elif URAL</t>
  </si>
  <si>
    <t>Emre ÇANAYAZ</t>
  </si>
  <si>
    <t>Ercan ERKALKAN</t>
  </si>
  <si>
    <t>Erkan KARAGÖZ</t>
  </si>
  <si>
    <t>Faruk YETGİN</t>
  </si>
  <si>
    <t>Fatih KAZDAL</t>
  </si>
  <si>
    <t>İlknur ÇAVUŞOĞLU</t>
  </si>
  <si>
    <t>İsmail BOZKURT</t>
  </si>
  <si>
    <t>Nuray CEVİZ</t>
  </si>
  <si>
    <t>Özlem YURTSEVER</t>
  </si>
  <si>
    <t>Pınar ALTIN</t>
  </si>
  <si>
    <t>Raşit BURAN</t>
  </si>
  <si>
    <t>Selçuk ATİŞ</t>
  </si>
  <si>
    <t>Serkan AYDIN</t>
  </si>
  <si>
    <t>Şaban KAMA</t>
  </si>
  <si>
    <t>Tugay ŞİŞMAN</t>
  </si>
  <si>
    <t>Uğur HELVACI</t>
  </si>
  <si>
    <t>Vedat TOPUZ</t>
  </si>
  <si>
    <t>Zühal POLAT</t>
  </si>
  <si>
    <t>Gülhan ACAR BÜYÜKPEHLİVAN</t>
  </si>
  <si>
    <t>Ayşe Nuriye İŞGÖREN</t>
  </si>
  <si>
    <t>Dilek TÜM CEBECİ</t>
  </si>
  <si>
    <t>Hasan Gencehan ZEĞEM</t>
  </si>
  <si>
    <t>Hüseyin Fevzi DURAN</t>
  </si>
  <si>
    <t>Lutfi ÖZDEMİR</t>
  </si>
  <si>
    <t>Mehmet Ali BOYRAZ</t>
  </si>
  <si>
    <t>Mustafa Naci TOP</t>
  </si>
  <si>
    <t>Mustafa Selçuk UZMANOĞLU</t>
  </si>
  <si>
    <t>Ömer Bünyamin ZELZELE</t>
  </si>
  <si>
    <t>Zehra Aysun ALTIKARDEŞ</t>
  </si>
  <si>
    <t>Doç. Dr. Ayşe Nuriye İŞGÖREN</t>
  </si>
  <si>
    <t>Emine Rümeysa EREN</t>
  </si>
  <si>
    <t>Dr. Öğr. Üyesi İlknur ÇAVUŞOĞLU</t>
  </si>
  <si>
    <t>…………</t>
  </si>
  <si>
    <t>Telefon No</t>
  </si>
  <si>
    <t>Personel İşleri Memuru</t>
  </si>
  <si>
    <t>Lütfen Aşağıdan Adınızı Seçiniz</t>
  </si>
  <si>
    <t xml:space="preserve">Kayıt No       : </t>
  </si>
  <si>
    <t xml:space="preserve">Tarih             : </t>
  </si>
  <si>
    <t>……………..…………………</t>
  </si>
  <si>
    <t>…......… / …….… / 20…......</t>
  </si>
  <si>
    <t>Bilgisayar Teknolojileri Bölümü</t>
  </si>
  <si>
    <t>El Sanatları Bölümü</t>
  </si>
  <si>
    <t>Elektrik ve Enerji Bölümü</t>
  </si>
  <si>
    <t>Görsel İşitsel Teknikler ve Medya Yapımcılığı Bölümü</t>
  </si>
  <si>
    <t>Makine ve Metal Teknolojileri Bölümü</t>
  </si>
  <si>
    <t>Mülkiyeti Koruma ve Güvenlik Bölümü</t>
  </si>
  <si>
    <t>Tasarım Bölümü</t>
  </si>
  <si>
    <t>Tekstil Giyim Ayakkabı ve Deri Bölümü</t>
  </si>
  <si>
    <t>Ayniyat</t>
  </si>
  <si>
    <t>Muhasebe</t>
  </si>
  <si>
    <t>Öğrenci işleri</t>
  </si>
  <si>
    <t>Müdür Sekreteri</t>
  </si>
  <si>
    <r>
      <t xml:space="preserve">YALNIZCA RENKLİ ALANLARI DOLDURUNUZ VE 
</t>
    </r>
    <r>
      <rPr>
        <sz val="28"/>
        <color rgb="FF00B050"/>
        <rFont val="Arial"/>
        <family val="2"/>
        <charset val="162"/>
      </rPr>
      <t xml:space="preserve">İZİNLER
 </t>
    </r>
    <r>
      <rPr>
        <sz val="28"/>
        <rFont val="Arial"/>
        <family val="2"/>
        <charset val="162"/>
      </rPr>
      <t>SAYFASINI YAZDIRINIZ</t>
    </r>
  </si>
  <si>
    <t>Memur (4/B)</t>
  </si>
  <si>
    <t>Bölüm Başkanı</t>
  </si>
  <si>
    <t>Hizmetli</t>
  </si>
  <si>
    <t>KAYA DEMİRCİ</t>
  </si>
  <si>
    <t>Bayram AYDIN</t>
  </si>
  <si>
    <t>Temizlik Odası</t>
  </si>
  <si>
    <t xml:space="preserve">TOPLAM KALAN İZİN : </t>
  </si>
  <si>
    <t>ÜNVANI</t>
  </si>
  <si>
    <t>Sefer DAĞDELEN</t>
  </si>
  <si>
    <t>YARIM GÜNLÜK
( Öğleden Sonra )</t>
  </si>
  <si>
    <t>YARIM GÜNLÜK
( Sabah )</t>
  </si>
  <si>
    <t>TEKNİK BİLİMLER MESLEK YÜKSEKOKULU</t>
  </si>
  <si>
    <t>Prof. Dr. Adnan KAKİLLİ</t>
  </si>
  <si>
    <t>Gürsel GÖYMEN</t>
  </si>
  <si>
    <t>Şube Müdürü</t>
  </si>
  <si>
    <t>İzin Adresi / Cep</t>
  </si>
  <si>
    <t>Dr. Öğr. Üyesi Ayça AK</t>
  </si>
  <si>
    <t>Gereğini bilgilerinize arz ederim.</t>
  </si>
  <si>
    <t>SİCİL NO</t>
  </si>
  <si>
    <t>GÖREV YERİ</t>
  </si>
  <si>
    <t>İZİN KULLANDIĞI ÜLKE VE ADRESİ</t>
  </si>
  <si>
    <t>SEYAHAT EDECEĞİM VASITA</t>
  </si>
  <si>
    <t xml:space="preserve">YANINDA KALACAĞIM KİŞİNİN  </t>
  </si>
  <si>
    <t>-ADI SOYADI</t>
  </si>
  <si>
    <t>-YAKINLIK DERECESİ</t>
  </si>
  <si>
    <t>tarihinden itibaren yurtdışında kullanmak istiyorum.</t>
  </si>
  <si>
    <t>Teknik Bilimler Meslek Yüksekokulu Müdürlüğüne</t>
  </si>
  <si>
    <t>YOLCULUK VE İKAMET MASARAFLARININ NE ŞEKİLDE KARŞILANACAĞI</t>
  </si>
  <si>
    <t>Evrak Kayıt</t>
  </si>
  <si>
    <t>Öğr. Gör. Nuray CEVİZ</t>
  </si>
  <si>
    <t>Elektronik ve Otomasyon Bölümü</t>
  </si>
  <si>
    <t>4114</t>
  </si>
  <si>
    <t>9165</t>
  </si>
  <si>
    <t>10732</t>
  </si>
  <si>
    <t>7767</t>
  </si>
  <si>
    <t>8596</t>
  </si>
  <si>
    <t>1966</t>
  </si>
  <si>
    <t>8310</t>
  </si>
  <si>
    <t>7302</t>
  </si>
  <si>
    <t>8313</t>
  </si>
  <si>
    <t>5133</t>
  </si>
  <si>
    <t>13873</t>
  </si>
  <si>
    <t>10528</t>
  </si>
  <si>
    <t>10722</t>
  </si>
  <si>
    <t>12771</t>
  </si>
  <si>
    <t>10662</t>
  </si>
  <si>
    <t>12188</t>
  </si>
  <si>
    <t>7307</t>
  </si>
  <si>
    <t>10104</t>
  </si>
  <si>
    <t>6304</t>
  </si>
  <si>
    <t>4550</t>
  </si>
  <si>
    <t>5729</t>
  </si>
  <si>
    <t>6982</t>
  </si>
  <si>
    <t>12009</t>
  </si>
  <si>
    <t>12040</t>
  </si>
  <si>
    <t>7923</t>
  </si>
  <si>
    <t>11925</t>
  </si>
  <si>
    <t>4579</t>
  </si>
  <si>
    <t>10786</t>
  </si>
  <si>
    <t>13122</t>
  </si>
  <si>
    <t>6190</t>
  </si>
  <si>
    <t>5167</t>
  </si>
  <si>
    <t>12499</t>
  </si>
  <si>
    <t>12431</t>
  </si>
  <si>
    <t>6208</t>
  </si>
  <si>
    <t>6676</t>
  </si>
  <si>
    <t>7027</t>
  </si>
  <si>
    <t>7938</t>
  </si>
  <si>
    <t>Dr. Öğr. Üyesi Lutfi ÖZDEMİR</t>
  </si>
  <si>
    <t>Prof. Dr. Vedat TOPUZ</t>
  </si>
  <si>
    <t>Dr. Öğr. Üyesi Yelda KARATEPE MUMCU</t>
  </si>
  <si>
    <t>Öğr. Gör. Bekir ORAL</t>
  </si>
  <si>
    <t>Yelda KARATEPE MUMCU</t>
  </si>
  <si>
    <t>Bilgisayar İşletmeni</t>
  </si>
  <si>
    <t>İSTANBUL</t>
  </si>
  <si>
    <t>000 000 00 00</t>
  </si>
  <si>
    <t>Dr. Öğr. Üyesi Elif URAL</t>
  </si>
  <si>
    <t>Müdür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</si>
</sst>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1041F]General"/>
    <numFmt numFmtId="165" formatCode="[$-101041F]0000000"/>
    <numFmt numFmtId="166" formatCode="##\ &quot;Gün&quot;"/>
    <numFmt numFmtId="167" formatCode="yyyy"/>
    <numFmt numFmtId="168" formatCode="000\ 000\ 00\ 00"/>
  </numFmts>
  <fonts count="38" x14ac:knownFonts="1">
    <font>
      <sz val="10"/>
      <name val="Arial"/>
      <charset val="1"/>
    </font>
    <font>
      <b/>
      <sz val="11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b/>
      <u/>
      <sz val="9"/>
      <color indexed="8"/>
      <name val="Arial"/>
      <family val="2"/>
      <charset val="162"/>
    </font>
    <font>
      <b/>
      <u/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u/>
      <sz val="10"/>
      <name val="Arial"/>
      <family val="2"/>
      <charset val="162"/>
    </font>
    <font>
      <sz val="10"/>
      <color indexed="8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 Tur"/>
      <charset val="162"/>
    </font>
    <font>
      <sz val="16"/>
      <name val="Arial Tur"/>
      <charset val="162"/>
    </font>
    <font>
      <sz val="12"/>
      <name val="Arial"/>
      <family val="2"/>
      <charset val="162"/>
    </font>
    <font>
      <sz val="18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8"/>
      <name val="Arial"/>
      <family val="2"/>
      <charset val="162"/>
    </font>
    <font>
      <sz val="28"/>
      <name val="Arial"/>
      <family val="2"/>
      <charset val="162"/>
    </font>
    <font>
      <sz val="28"/>
      <color rgb="FF00B050"/>
      <name val="Arial"/>
      <family val="2"/>
      <charset val="162"/>
    </font>
    <font>
      <sz val="20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4"/>
      <name val="Arial"/>
      <family val="2"/>
      <charset val="162"/>
    </font>
    <font>
      <sz val="9"/>
      <name val="Arial"/>
      <family val="2"/>
      <charset val="162"/>
    </font>
    <font>
      <u/>
      <sz val="9"/>
      <color indexed="8"/>
      <name val="Arial"/>
      <family val="2"/>
      <charset val="162"/>
    </font>
    <font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0" fillId="0" borderId="0"/>
    <xf numFmtId="0" fontId="35" fillId="0" borderId="0"/>
  </cellStyleXfs>
  <cellXfs count="399">
    <xf numFmtId="0" fontId="0" fillId="0" borderId="0" xfId="0">
      <alignment wrapText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0" fontId="0" fillId="0" borderId="0" xfId="0" applyFill="1" applyProtection="1">
      <alignment wrapText="1"/>
      <protection hidden="1"/>
    </xf>
    <xf numFmtId="0" fontId="10" fillId="0" borderId="0" xfId="0" applyFont="1" applyFill="1" applyBorder="1" applyProtection="1">
      <alignment wrapText="1"/>
      <protection hidden="1"/>
    </xf>
    <xf numFmtId="164" fontId="9" fillId="2" borderId="21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2" borderId="12" xfId="0" applyFill="1" applyBorder="1" applyAlignment="1" applyProtection="1">
      <alignment horizontal="center" vertical="top" readingOrder="1"/>
      <protection hidden="1"/>
    </xf>
    <xf numFmtId="0" fontId="0" fillId="2" borderId="13" xfId="0" applyFill="1" applyBorder="1" applyAlignment="1" applyProtection="1">
      <alignment horizontal="center" vertical="top" readingOrder="1"/>
      <protection hidden="1"/>
    </xf>
    <xf numFmtId="0" fontId="0" fillId="2" borderId="14" xfId="0" applyFill="1" applyBorder="1" applyAlignment="1" applyProtection="1">
      <alignment horizontal="center" vertical="top" readingOrder="1"/>
      <protection hidden="1"/>
    </xf>
    <xf numFmtId="0" fontId="0" fillId="2" borderId="15" xfId="0" applyFill="1" applyBorder="1" applyAlignment="1" applyProtection="1">
      <alignment horizontal="center" vertical="top" readingOrder="1"/>
      <protection hidden="1"/>
    </xf>
    <xf numFmtId="0" fontId="0" fillId="2" borderId="16" xfId="0" applyFill="1" applyBorder="1" applyAlignment="1" applyProtection="1">
      <alignment horizontal="center" vertical="top" readingOrder="1"/>
      <protection hidden="1"/>
    </xf>
    <xf numFmtId="0" fontId="0" fillId="2" borderId="17" xfId="0" applyFill="1" applyBorder="1" applyAlignment="1" applyProtection="1">
      <alignment horizontal="center" vertical="top" readingOrder="1"/>
      <protection hidden="1"/>
    </xf>
    <xf numFmtId="0" fontId="0" fillId="2" borderId="18" xfId="0" applyFill="1" applyBorder="1" applyAlignment="1" applyProtection="1">
      <alignment horizontal="center" vertical="top" readingOrder="1"/>
      <protection hidden="1"/>
    </xf>
    <xf numFmtId="0" fontId="0" fillId="2" borderId="19" xfId="0" applyFill="1" applyBorder="1" applyAlignment="1" applyProtection="1">
      <alignment horizontal="center" vertical="top" readingOrder="1"/>
      <protection hidden="1"/>
    </xf>
    <xf numFmtId="0" fontId="0" fillId="2" borderId="0" xfId="0" applyFill="1" applyProtection="1">
      <alignment wrapText="1"/>
      <protection hidden="1"/>
    </xf>
    <xf numFmtId="0" fontId="10" fillId="2" borderId="0" xfId="0" applyFont="1" applyFill="1" applyBorder="1" applyProtection="1">
      <alignment wrapText="1"/>
      <protection hidden="1"/>
    </xf>
    <xf numFmtId="166" fontId="10" fillId="2" borderId="23" xfId="0" applyNumberFormat="1" applyFont="1" applyFill="1" applyBorder="1" applyAlignment="1" applyProtection="1">
      <alignment vertical="center" wrapText="1"/>
      <protection hidden="1"/>
    </xf>
    <xf numFmtId="0" fontId="10" fillId="2" borderId="23" xfId="0" applyFont="1" applyFill="1" applyBorder="1" applyAlignment="1" applyProtection="1">
      <alignment vertical="center" wrapText="1"/>
      <protection hidden="1"/>
    </xf>
    <xf numFmtId="0" fontId="0" fillId="2" borderId="2" xfId="0" applyFill="1" applyBorder="1" applyAlignment="1" applyProtection="1">
      <alignment horizontal="center" vertical="top" readingOrder="1"/>
      <protection hidden="1"/>
    </xf>
    <xf numFmtId="0" fontId="0" fillId="2" borderId="3" xfId="0" applyFill="1" applyBorder="1" applyAlignment="1" applyProtection="1">
      <alignment horizontal="center" vertical="top" readingOrder="1"/>
      <protection hidden="1"/>
    </xf>
    <xf numFmtId="0" fontId="0" fillId="2" borderId="4" xfId="0" applyFill="1" applyBorder="1" applyAlignment="1" applyProtection="1">
      <alignment horizontal="center" vertical="top" readingOrder="1"/>
      <protection hidden="1"/>
    </xf>
    <xf numFmtId="0" fontId="0" fillId="2" borderId="5" xfId="0" applyFill="1" applyBorder="1" applyAlignment="1" applyProtection="1">
      <alignment horizontal="center" vertical="top" readingOrder="1"/>
      <protection hidden="1"/>
    </xf>
    <xf numFmtId="0" fontId="0" fillId="2" borderId="6" xfId="0" applyFill="1" applyBorder="1" applyProtection="1">
      <alignment wrapText="1"/>
      <protection hidden="1"/>
    </xf>
    <xf numFmtId="0" fontId="0" fillId="2" borderId="7" xfId="0" applyFill="1" applyBorder="1" applyProtection="1">
      <alignment wrapText="1"/>
      <protection hidden="1"/>
    </xf>
    <xf numFmtId="0" fontId="10" fillId="0" borderId="23" xfId="0" applyFont="1" applyFill="1" applyBorder="1" applyAlignment="1" applyProtection="1">
      <alignment horizontal="right" vertical="center" wrapText="1"/>
      <protection locked="0"/>
    </xf>
    <xf numFmtId="166" fontId="10" fillId="0" borderId="2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top" readingOrder="1"/>
      <protection hidden="1"/>
    </xf>
    <xf numFmtId="0" fontId="10" fillId="2" borderId="4" xfId="0" applyFont="1" applyFill="1" applyBorder="1" applyAlignment="1" applyProtection="1">
      <alignment horizontal="center" vertical="top" readingOrder="1"/>
      <protection hidden="1"/>
    </xf>
    <xf numFmtId="0" fontId="10" fillId="2" borderId="4" xfId="0" applyFont="1" applyFill="1" applyBorder="1" applyProtection="1">
      <alignment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0" xfId="0" applyFont="1" applyFill="1" applyBorder="1" applyAlignment="1" applyProtection="1">
      <alignment horizontal="center" vertical="top" readingOrder="1"/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15" xfId="0" applyFill="1" applyBorder="1" applyProtection="1">
      <alignment wrapText="1"/>
      <protection hidden="1"/>
    </xf>
    <xf numFmtId="0" fontId="0" fillId="2" borderId="0" xfId="0" applyFill="1" applyBorder="1" applyProtection="1">
      <alignment wrapText="1"/>
      <protection hidden="1"/>
    </xf>
    <xf numFmtId="0" fontId="0" fillId="2" borderId="16" xfId="0" applyFill="1" applyBorder="1" applyProtection="1">
      <alignment wrapText="1"/>
      <protection hidden="1"/>
    </xf>
    <xf numFmtId="0" fontId="0" fillId="2" borderId="17" xfId="0" applyFill="1" applyBorder="1" applyProtection="1">
      <alignment wrapText="1"/>
      <protection hidden="1"/>
    </xf>
    <xf numFmtId="0" fontId="0" fillId="2" borderId="18" xfId="0" applyFill="1" applyBorder="1" applyProtection="1">
      <alignment wrapText="1"/>
      <protection hidden="1"/>
    </xf>
    <xf numFmtId="0" fontId="0" fillId="2" borderId="19" xfId="0" applyFill="1" applyBorder="1" applyProtection="1">
      <alignment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locked="0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0" borderId="0" xfId="0" applyFill="1" applyBorder="1" applyAlignment="1" applyProtection="1">
      <alignment vertical="top" readingOrder="1"/>
      <protection locked="0"/>
    </xf>
    <xf numFmtId="164" fontId="4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8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vertical="center" wrapText="1" readingOrder="1"/>
      <protection hidden="1"/>
    </xf>
    <xf numFmtId="164" fontId="7" fillId="2" borderId="0" xfId="0" applyNumberFormat="1" applyFont="1" applyFill="1" applyBorder="1" applyAlignment="1" applyProtection="1">
      <alignment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0" xfId="0" applyFont="1" applyFill="1" applyBorder="1" applyAlignment="1" applyProtection="1">
      <alignment vertical="top" readingOrder="1"/>
      <protection locked="0"/>
    </xf>
    <xf numFmtId="164" fontId="14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0" fontId="13" fillId="2" borderId="0" xfId="0" applyFont="1" applyFill="1" applyBorder="1" applyAlignment="1" applyProtection="1">
      <alignment horizontal="right" vertical="top" readingOrder="1"/>
      <protection hidden="1"/>
    </xf>
    <xf numFmtId="164" fontId="12" fillId="2" borderId="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 applyProtection="1">
      <protection hidden="1"/>
    </xf>
    <xf numFmtId="164" fontId="7" fillId="2" borderId="0" xfId="0" applyNumberFormat="1" applyFont="1" applyFill="1" applyBorder="1" applyAlignment="1" applyProtection="1">
      <alignment vertical="top" readingOrder="1"/>
      <protection hidden="1"/>
    </xf>
    <xf numFmtId="0" fontId="10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0" fillId="2" borderId="5" xfId="0" applyFont="1" applyFill="1" applyBorder="1" applyAlignment="1" applyProtection="1">
      <alignment vertical="top" readingOrder="1"/>
      <protection locked="0"/>
    </xf>
    <xf numFmtId="0" fontId="0" fillId="2" borderId="4" xfId="0" applyFill="1" applyBorder="1" applyProtection="1">
      <alignment wrapText="1"/>
      <protection hidden="1"/>
    </xf>
    <xf numFmtId="0" fontId="0" fillId="2" borderId="5" xfId="0" applyFill="1" applyBorder="1" applyProtection="1">
      <alignment wrapText="1"/>
      <protection hidden="1"/>
    </xf>
    <xf numFmtId="0" fontId="17" fillId="2" borderId="0" xfId="0" applyFont="1" applyFill="1" applyBorder="1" applyAlignment="1" applyProtection="1">
      <alignment vertical="top"/>
      <protection hidden="1"/>
    </xf>
    <xf numFmtId="0" fontId="10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0" fillId="2" borderId="7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0" borderId="0" xfId="0" applyFill="1" applyBorder="1" applyProtection="1">
      <alignment wrapText="1"/>
      <protection hidden="1"/>
    </xf>
    <xf numFmtId="164" fontId="7" fillId="2" borderId="15" xfId="0" applyNumberFormat="1" applyFont="1" applyFill="1" applyBorder="1" applyAlignment="1" applyProtection="1">
      <alignment vertical="top" readingOrder="1"/>
      <protection hidden="1"/>
    </xf>
    <xf numFmtId="164" fontId="7" fillId="2" borderId="16" xfId="0" applyNumberFormat="1" applyFont="1" applyFill="1" applyBorder="1" applyAlignment="1" applyProtection="1">
      <alignment vertical="top" readingOrder="1"/>
      <protection hidden="1"/>
    </xf>
    <xf numFmtId="0" fontId="21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 readingOrder="1"/>
      <protection hidden="1"/>
    </xf>
    <xf numFmtId="0" fontId="0" fillId="0" borderId="0" xfId="0" applyFill="1" applyBorder="1" applyAlignment="1" applyProtection="1">
      <alignment vertical="top" readingOrder="1"/>
      <protection hidden="1"/>
    </xf>
    <xf numFmtId="164" fontId="8" fillId="0" borderId="0" xfId="0" applyNumberFormat="1" applyFont="1" applyFill="1" applyBorder="1" applyAlignment="1" applyProtection="1">
      <alignment vertical="center" wrapText="1" readingOrder="1"/>
      <protection hidden="1"/>
    </xf>
    <xf numFmtId="164" fontId="9" fillId="0" borderId="21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12" xfId="0" applyFill="1" applyBorder="1" applyAlignment="1" applyProtection="1">
      <alignment horizontal="center" vertical="top" readingOrder="1"/>
      <protection hidden="1"/>
    </xf>
    <xf numFmtId="0" fontId="0" fillId="0" borderId="13" xfId="0" applyFill="1" applyBorder="1" applyAlignment="1" applyProtection="1">
      <alignment horizontal="center" vertical="top" readingOrder="1"/>
      <protection hidden="1"/>
    </xf>
    <xf numFmtId="0" fontId="0" fillId="0" borderId="14" xfId="0" applyFill="1" applyBorder="1" applyAlignment="1" applyProtection="1">
      <alignment horizontal="center" vertical="top" readingOrder="1"/>
      <protection hidden="1"/>
    </xf>
    <xf numFmtId="0" fontId="0" fillId="0" borderId="15" xfId="0" applyFill="1" applyBorder="1" applyAlignment="1" applyProtection="1">
      <alignment horizontal="center" vertical="top" readingOrder="1"/>
      <protection hidden="1"/>
    </xf>
    <xf numFmtId="0" fontId="0" fillId="0" borderId="16" xfId="0" applyFill="1" applyBorder="1" applyAlignment="1" applyProtection="1">
      <alignment horizontal="center" vertical="top" readingOrder="1"/>
      <protection hidden="1"/>
    </xf>
    <xf numFmtId="0" fontId="0" fillId="0" borderId="17" xfId="0" applyFill="1" applyBorder="1" applyAlignment="1" applyProtection="1">
      <alignment horizontal="center" vertical="top" readingOrder="1"/>
      <protection hidden="1"/>
    </xf>
    <xf numFmtId="0" fontId="0" fillId="0" borderId="19" xfId="0" applyFill="1" applyBorder="1" applyAlignment="1" applyProtection="1">
      <alignment horizontal="center" vertical="top" readingOrder="1"/>
      <protection hidden="1"/>
    </xf>
    <xf numFmtId="164" fontId="7" fillId="0" borderId="0" xfId="0" applyNumberFormat="1" applyFont="1" applyFill="1" applyBorder="1" applyAlignment="1" applyProtection="1">
      <alignment vertical="center" wrapText="1" readingOrder="1"/>
      <protection hidden="1"/>
    </xf>
    <xf numFmtId="164" fontId="7" fillId="0" borderId="15" xfId="0" applyNumberFormat="1" applyFont="1" applyFill="1" applyBorder="1" applyAlignment="1" applyProtection="1">
      <alignment vertical="top" readingOrder="1"/>
      <protection hidden="1"/>
    </xf>
    <xf numFmtId="0" fontId="0" fillId="0" borderId="15" xfId="0" applyFill="1" applyBorder="1" applyProtection="1">
      <alignment wrapText="1"/>
      <protection hidden="1"/>
    </xf>
    <xf numFmtId="0" fontId="0" fillId="0" borderId="17" xfId="0" applyFill="1" applyBorder="1" applyProtection="1">
      <alignment wrapText="1"/>
      <protection hidden="1"/>
    </xf>
    <xf numFmtId="0" fontId="0" fillId="0" borderId="18" xfId="0" applyFill="1" applyBorder="1" applyProtection="1">
      <alignment wrapText="1"/>
      <protection hidden="1"/>
    </xf>
    <xf numFmtId="0" fontId="0" fillId="0" borderId="19" xfId="0" applyFill="1" applyBorder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 readingOrder="1"/>
      <protection hidden="1"/>
    </xf>
    <xf numFmtId="164" fontId="2" fillId="0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19" fillId="0" borderId="0" xfId="0" applyNumberFormat="1" applyFont="1" applyFill="1" applyBorder="1" applyAlignment="1" applyProtection="1">
      <alignment vertical="top" readingOrder="1"/>
      <protection hidden="1"/>
    </xf>
    <xf numFmtId="164" fontId="14" fillId="0" borderId="0" xfId="0" applyNumberFormat="1" applyFont="1" applyFill="1" applyBorder="1" applyAlignment="1" applyProtection="1">
      <alignment horizontal="right" vertical="top" wrapText="1" readingOrder="1"/>
      <protection hidden="1"/>
    </xf>
    <xf numFmtId="164" fontId="12" fillId="0" borderId="0" xfId="0" applyNumberFormat="1" applyFont="1" applyFill="1" applyBorder="1" applyAlignment="1" applyProtection="1">
      <alignment vertical="center" wrapText="1" readingOrder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164" fontId="14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18" fillId="0" borderId="0" xfId="0" applyNumberFormat="1" applyFont="1" applyFill="1" applyBorder="1" applyAlignment="1" applyProtection="1">
      <alignment vertical="top" readingOrder="1"/>
      <protection hidden="1"/>
    </xf>
    <xf numFmtId="0" fontId="13" fillId="0" borderId="0" xfId="0" applyFont="1" applyFill="1" applyBorder="1" applyAlignment="1" applyProtection="1">
      <alignment horizontal="right" vertical="top" readingOrder="1"/>
      <protection hidden="1"/>
    </xf>
    <xf numFmtId="0" fontId="13" fillId="0" borderId="0" xfId="0" applyFont="1" applyFill="1" applyBorder="1" applyAlignment="1" applyProtection="1">
      <alignment horizontal="left" vertical="top" readingOrder="1"/>
      <protection hidden="1"/>
    </xf>
    <xf numFmtId="164" fontId="19" fillId="0" borderId="0" xfId="0" applyNumberFormat="1" applyFont="1" applyFill="1" applyBorder="1" applyAlignment="1" applyProtection="1">
      <alignment vertical="top" wrapText="1" readingOrder="1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protection hidden="1"/>
    </xf>
    <xf numFmtId="164" fontId="4" fillId="0" borderId="0" xfId="0" applyNumberFormat="1" applyFont="1" applyFill="1" applyBorder="1" applyAlignment="1" applyProtection="1">
      <alignment horizontal="left" wrapText="1" readingOrder="1"/>
      <protection hidden="1"/>
    </xf>
    <xf numFmtId="0" fontId="10" fillId="0" borderId="28" xfId="0" applyFont="1" applyFill="1" applyBorder="1" applyAlignment="1" applyProtection="1">
      <protection hidden="1"/>
    </xf>
    <xf numFmtId="0" fontId="10" fillId="0" borderId="29" xfId="0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vertical="center" wrapText="1" readingOrder="1"/>
      <protection hidden="1"/>
    </xf>
    <xf numFmtId="164" fontId="1" fillId="0" borderId="0" xfId="0" applyNumberFormat="1" applyFont="1" applyFill="1" applyBorder="1" applyAlignment="1" applyProtection="1">
      <alignment vertical="center" wrapText="1" readingOrder="1"/>
      <protection hidden="1"/>
    </xf>
    <xf numFmtId="164" fontId="15" fillId="0" borderId="0" xfId="0" applyNumberFormat="1" applyFont="1" applyFill="1" applyBorder="1" applyAlignment="1" applyProtection="1">
      <alignment vertical="center" readingOrder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21" fillId="0" borderId="0" xfId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1" applyFont="1" applyFill="1" applyAlignment="1">
      <alignment horizontal="center" vertical="center"/>
    </xf>
    <xf numFmtId="164" fontId="15" fillId="0" borderId="16" xfId="0" applyNumberFormat="1" applyFont="1" applyFill="1" applyBorder="1" applyAlignment="1" applyProtection="1">
      <alignment vertical="center" readingOrder="1"/>
      <protection hidden="1"/>
    </xf>
    <xf numFmtId="164" fontId="15" fillId="0" borderId="15" xfId="0" applyNumberFormat="1" applyFont="1" applyFill="1" applyBorder="1" applyAlignment="1" applyProtection="1">
      <alignment vertical="center" wrapText="1" readingOrder="1"/>
      <protection hidden="1"/>
    </xf>
    <xf numFmtId="164" fontId="15" fillId="0" borderId="0" xfId="0" applyNumberFormat="1" applyFont="1" applyFill="1" applyBorder="1" applyAlignment="1" applyProtection="1">
      <alignment vertical="center" wrapText="1" readingOrder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167" fontId="10" fillId="0" borderId="0" xfId="0" applyNumberFormat="1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horizontal="left" wrapText="1" readingOrder="1"/>
      <protection hidden="1"/>
    </xf>
    <xf numFmtId="164" fontId="4" fillId="0" borderId="0" xfId="0" applyNumberFormat="1" applyFont="1" applyFill="1" applyBorder="1" applyAlignment="1" applyProtection="1">
      <alignment vertical="top" wrapText="1" readingOrder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 readingOrder="1"/>
      <protection hidden="1"/>
    </xf>
    <xf numFmtId="164" fontId="4" fillId="0" borderId="0" xfId="0" applyNumberFormat="1" applyFont="1" applyFill="1" applyBorder="1" applyAlignment="1" applyProtection="1">
      <alignment wrapText="1" readingOrder="1"/>
      <protection hidden="1"/>
    </xf>
    <xf numFmtId="164" fontId="8" fillId="0" borderId="0" xfId="0" applyNumberFormat="1" applyFont="1" applyFill="1" applyBorder="1" applyAlignment="1" applyProtection="1">
      <alignment wrapText="1" readingOrder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64" fontId="7" fillId="0" borderId="33" xfId="0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34" xfId="0" applyFont="1" applyFill="1" applyBorder="1" applyProtection="1">
      <alignment wrapText="1"/>
      <protection hidden="1"/>
    </xf>
    <xf numFmtId="0" fontId="10" fillId="0" borderId="34" xfId="0" applyFont="1" applyFill="1" applyBorder="1" applyAlignment="1" applyProtection="1">
      <protection hidden="1"/>
    </xf>
    <xf numFmtId="0" fontId="10" fillId="0" borderId="35" xfId="0" applyFont="1" applyFill="1" applyBorder="1" applyAlignment="1" applyProtection="1">
      <alignment horizontal="center" vertical="top" readingOrder="1"/>
      <protection hidden="1"/>
    </xf>
    <xf numFmtId="0" fontId="10" fillId="0" borderId="35" xfId="0" applyFont="1" applyFill="1" applyBorder="1" applyProtection="1">
      <alignment wrapText="1"/>
      <protection hidden="1"/>
    </xf>
    <xf numFmtId="0" fontId="0" fillId="0" borderId="35" xfId="0" applyFill="1" applyBorder="1" applyProtection="1">
      <alignment wrapText="1"/>
      <protection hidden="1"/>
    </xf>
    <xf numFmtId="0" fontId="0" fillId="0" borderId="0" xfId="0" applyAlignment="1" applyProtection="1">
      <protection locked="0"/>
    </xf>
    <xf numFmtId="0" fontId="0" fillId="0" borderId="0" xfId="0" applyProtection="1">
      <alignment wrapText="1"/>
      <protection locked="0"/>
    </xf>
    <xf numFmtId="0" fontId="0" fillId="0" borderId="0" xfId="0" applyFill="1" applyProtection="1">
      <alignment wrapText="1"/>
      <protection locked="0" hidden="1"/>
    </xf>
    <xf numFmtId="0" fontId="0" fillId="0" borderId="0" xfId="0" applyFill="1" applyAlignment="1" applyProtection="1">
      <protection locked="0" hidden="1"/>
    </xf>
    <xf numFmtId="164" fontId="23" fillId="0" borderId="21" xfId="0" applyNumberFormat="1" applyFont="1" applyFill="1" applyBorder="1" applyAlignment="1" applyProtection="1">
      <alignment vertical="center" readingOrder="1"/>
      <protection locked="0"/>
    </xf>
    <xf numFmtId="0" fontId="25" fillId="3" borderId="0" xfId="0" applyFont="1" applyFill="1" applyAlignment="1" applyProtection="1">
      <protection locked="0" hidden="1"/>
    </xf>
    <xf numFmtId="14" fontId="23" fillId="0" borderId="21" xfId="0" applyNumberFormat="1" applyFont="1" applyFill="1" applyBorder="1" applyAlignment="1" applyProtection="1">
      <alignment vertical="center" readingOrder="1"/>
      <protection locked="0"/>
    </xf>
    <xf numFmtId="164" fontId="24" fillId="0" borderId="21" xfId="0" applyNumberFormat="1" applyFont="1" applyFill="1" applyBorder="1" applyAlignment="1" applyProtection="1">
      <alignment vertical="center" readingOrder="1"/>
      <protection locked="0"/>
    </xf>
    <xf numFmtId="0" fontId="11" fillId="0" borderId="0" xfId="0" applyFont="1" applyFill="1" applyAlignment="1" applyProtection="1">
      <protection locked="0" hidden="1"/>
    </xf>
    <xf numFmtId="0" fontId="10" fillId="0" borderId="0" xfId="0" applyFont="1" applyFill="1" applyAlignment="1" applyProtection="1">
      <protection locked="0" hidden="1"/>
    </xf>
    <xf numFmtId="0" fontId="10" fillId="0" borderId="0" xfId="0" applyFont="1" applyFill="1" applyBorder="1" applyProtection="1">
      <alignment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Alignment="1" applyProtection="1"/>
    <xf numFmtId="0" fontId="0" fillId="0" borderId="0" xfId="0" applyProtection="1">
      <alignment wrapText="1"/>
    </xf>
    <xf numFmtId="0" fontId="10" fillId="0" borderId="0" xfId="0" applyFont="1" applyProtection="1">
      <alignment wrapText="1"/>
    </xf>
    <xf numFmtId="0" fontId="28" fillId="0" borderId="0" xfId="0" applyFont="1" applyProtection="1">
      <alignment wrapText="1"/>
    </xf>
    <xf numFmtId="164" fontId="1" fillId="2" borderId="20" xfId="0" applyNumberFormat="1" applyFont="1" applyFill="1" applyBorder="1" applyAlignment="1" applyProtection="1">
      <alignment vertical="center" wrapText="1" readingOrder="1"/>
    </xf>
    <xf numFmtId="164" fontId="9" fillId="2" borderId="21" xfId="0" applyNumberFormat="1" applyFont="1" applyFill="1" applyBorder="1" applyAlignment="1" applyProtection="1">
      <alignment horizontal="center" vertical="center" wrapText="1" readingOrder="1"/>
    </xf>
    <xf numFmtId="164" fontId="1" fillId="2" borderId="0" xfId="0" applyNumberFormat="1" applyFont="1" applyFill="1" applyBorder="1" applyAlignment="1" applyProtection="1">
      <alignment vertical="center" wrapText="1" readingOrder="1"/>
    </xf>
    <xf numFmtId="164" fontId="3" fillId="2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18" xfId="0" applyFill="1" applyBorder="1" applyAlignment="1" applyProtection="1">
      <alignment horizontal="center" vertical="top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10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horizontal="right" vertical="center"/>
      <protection locked="0"/>
    </xf>
    <xf numFmtId="0" fontId="32" fillId="0" borderId="0" xfId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164" fontId="7" fillId="0" borderId="34" xfId="0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Font="1" applyFill="1" applyBorder="1" applyAlignment="1" applyProtection="1">
      <alignment horizontal="center" vertical="top" readingOrder="1"/>
      <protection hidden="1"/>
    </xf>
    <xf numFmtId="164" fontId="4" fillId="0" borderId="15" xfId="0" applyNumberFormat="1" applyFont="1" applyFill="1" applyBorder="1" applyAlignment="1" applyProtection="1">
      <alignment vertical="center" readingOrder="1"/>
      <protection hidden="1"/>
    </xf>
    <xf numFmtId="164" fontId="4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Font="1" applyFill="1" applyBorder="1" applyAlignment="1" applyProtection="1">
      <alignment horizontal="center" vertical="top" readingOrder="1"/>
      <protection hidden="1"/>
    </xf>
    <xf numFmtId="164" fontId="34" fillId="0" borderId="0" xfId="0" applyNumberFormat="1" applyFont="1" applyFill="1" applyBorder="1" applyAlignment="1" applyProtection="1">
      <alignment vertical="center" readingOrder="1"/>
      <protection hidden="1"/>
    </xf>
    <xf numFmtId="164" fontId="4" fillId="0" borderId="16" xfId="0" applyNumberFormat="1" applyFont="1" applyFill="1" applyBorder="1" applyAlignment="1" applyProtection="1">
      <alignment vertical="center" readingOrder="1"/>
      <protection hidden="1"/>
    </xf>
    <xf numFmtId="164" fontId="12" fillId="0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0" xfId="0" applyFont="1" applyFill="1" applyBorder="1" applyAlignment="1" applyProtection="1">
      <alignment horizontal="left" vertical="top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0" fillId="0" borderId="0" xfId="0" applyFont="1" applyFill="1" applyProtection="1">
      <alignment wrapText="1"/>
      <protection locked="0" hidden="1"/>
    </xf>
    <xf numFmtId="164" fontId="4" fillId="0" borderId="0" xfId="0" applyNumberFormat="1" applyFont="1" applyFill="1" applyBorder="1" applyAlignment="1" applyProtection="1">
      <alignment horizontal="left" vertical="center" indent="1" readingOrder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11" fillId="0" borderId="0" xfId="0" applyFont="1" applyFill="1" applyAlignment="1" applyProtection="1">
      <alignment wrapText="1"/>
      <protection locked="0" hidden="1"/>
    </xf>
    <xf numFmtId="0" fontId="10" fillId="0" borderId="25" xfId="0" applyFont="1" applyFill="1" applyBorder="1" applyAlignment="1" applyProtection="1">
      <protection hidden="1"/>
    </xf>
    <xf numFmtId="0" fontId="10" fillId="0" borderId="36" xfId="0" applyFont="1" applyFill="1" applyBorder="1" applyAlignment="1" applyProtection="1">
      <protection hidden="1"/>
    </xf>
    <xf numFmtId="0" fontId="0" fillId="0" borderId="37" xfId="0" applyFill="1" applyBorder="1" applyProtection="1">
      <alignment wrapText="1"/>
      <protection hidden="1"/>
    </xf>
    <xf numFmtId="0" fontId="10" fillId="0" borderId="0" xfId="2" applyFont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37" fillId="0" borderId="0" xfId="0" applyFont="1" applyAlignment="1">
      <alignment horizontal="justify" vertical="center" wrapText="1"/>
    </xf>
    <xf numFmtId="0" fontId="10" fillId="0" borderId="0" xfId="2" applyFont="1" applyAlignment="1">
      <alignment horizontal="left"/>
    </xf>
    <xf numFmtId="0" fontId="0" fillId="0" borderId="0" xfId="0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0" fillId="0" borderId="0" xfId="0" applyFont="1" applyAlignment="1">
      <alignment horizontal="justify" vertical="center"/>
    </xf>
    <xf numFmtId="164" fontId="1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9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2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6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locked="0"/>
    </xf>
    <xf numFmtId="0" fontId="0" fillId="0" borderId="16" xfId="0" applyFill="1" applyBorder="1" applyAlignment="1" applyProtection="1">
      <alignment horizontal="center" vertical="top" readingOrder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right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166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1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4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7" xfId="0" applyFill="1" applyBorder="1" applyProtection="1">
      <alignment wrapText="1"/>
      <protection locked="0"/>
    </xf>
    <xf numFmtId="0" fontId="0" fillId="0" borderId="8" xfId="0" applyFill="1" applyBorder="1" applyProtection="1">
      <alignment wrapText="1"/>
      <protection locked="0"/>
    </xf>
    <xf numFmtId="0" fontId="26" fillId="3" borderId="0" xfId="0" applyFont="1" applyFill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164" fontId="9" fillId="0" borderId="20" xfId="0" applyNumberFormat="1" applyFont="1" applyFill="1" applyBorder="1" applyAlignment="1" applyProtection="1">
      <alignment horizontal="left" vertical="center" wrapText="1" indent="1" readingOrder="1"/>
      <protection hidden="1"/>
    </xf>
    <xf numFmtId="164" fontId="9" fillId="0" borderId="21" xfId="0" applyNumberFormat="1" applyFont="1" applyFill="1" applyBorder="1" applyAlignment="1" applyProtection="1">
      <alignment horizontal="left" vertical="center" wrapText="1" indent="1" readingOrder="1"/>
      <protection hidden="1"/>
    </xf>
    <xf numFmtId="164" fontId="15" fillId="0" borderId="21" xfId="0" applyNumberFormat="1" applyFont="1" applyFill="1" applyBorder="1" applyAlignment="1" applyProtection="1">
      <alignment horizontal="left" vertical="center" shrinkToFit="1" readingOrder="1"/>
      <protection hidden="1"/>
    </xf>
    <xf numFmtId="164" fontId="15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15" fillId="0" borderId="22" xfId="0" applyNumberFormat="1" applyFont="1" applyFill="1" applyBorder="1" applyAlignment="1" applyProtection="1">
      <alignment horizontal="left" vertical="center" wrapText="1" readingOrder="1"/>
      <protection hidden="1"/>
    </xf>
    <xf numFmtId="164" fontId="15" fillId="0" borderId="22" xfId="0" applyNumberFormat="1" applyFont="1" applyFill="1" applyBorder="1" applyAlignment="1" applyProtection="1">
      <alignment horizontal="left" vertical="center" shrinkToFit="1" readingOrder="1"/>
      <protection hidden="1"/>
    </xf>
    <xf numFmtId="166" fontId="15" fillId="0" borderId="21" xfId="0" applyNumberFormat="1" applyFont="1" applyFill="1" applyBorder="1" applyAlignment="1" applyProtection="1">
      <alignment horizontal="left" vertical="center" readingOrder="1"/>
      <protection hidden="1"/>
    </xf>
    <xf numFmtId="164" fontId="3" fillId="0" borderId="20" xfId="0" applyNumberFormat="1" applyFont="1" applyFill="1" applyBorder="1" applyAlignment="1" applyProtection="1">
      <alignment horizontal="left" vertical="center" wrapText="1" indent="1" readingOrder="1"/>
      <protection hidden="1"/>
    </xf>
    <xf numFmtId="166" fontId="15" fillId="0" borderId="22" xfId="0" applyNumberFormat="1" applyFont="1" applyFill="1" applyBorder="1" applyAlignment="1" applyProtection="1">
      <alignment horizontal="left" vertical="center" readingOrder="1"/>
      <protection hidden="1"/>
    </xf>
    <xf numFmtId="14" fontId="15" fillId="0" borderId="21" xfId="0" applyNumberFormat="1" applyFont="1" applyFill="1" applyBorder="1" applyAlignment="1" applyProtection="1">
      <alignment horizontal="left" vertical="center" readingOrder="1"/>
      <protection hidden="1"/>
    </xf>
    <xf numFmtId="14" fontId="15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4" fontId="15" fillId="0" borderId="22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3" fillId="0" borderId="21" xfId="0" applyNumberFormat="1" applyFont="1" applyFill="1" applyBorder="1" applyAlignment="1" applyProtection="1">
      <alignment horizontal="left" vertical="center" wrapText="1" indent="1" readingOrder="1"/>
      <protection hidden="1"/>
    </xf>
    <xf numFmtId="168" fontId="15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68" fontId="15" fillId="0" borderId="22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6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14" fontId="16" fillId="0" borderId="0" xfId="0" applyNumberFormat="1" applyFont="1" applyFill="1" applyBorder="1" applyAlignment="1" applyProtection="1">
      <alignment horizontal="center" vertical="top" readingOrder="1"/>
      <protection hidden="1"/>
    </xf>
    <xf numFmtId="0" fontId="16" fillId="0" borderId="0" xfId="0" applyFont="1" applyFill="1" applyBorder="1" applyAlignment="1" applyProtection="1">
      <alignment horizontal="center" vertical="top" readingOrder="1"/>
      <protection hidden="1"/>
    </xf>
    <xf numFmtId="0" fontId="16" fillId="0" borderId="16" xfId="0" applyFont="1" applyFill="1" applyBorder="1" applyAlignment="1" applyProtection="1">
      <alignment horizontal="center" vertical="top" readingOrder="1"/>
      <protection hidden="1"/>
    </xf>
    <xf numFmtId="164" fontId="16" fillId="0" borderId="0" xfId="0" applyNumberFormat="1" applyFont="1" applyFill="1" applyBorder="1" applyAlignment="1" applyProtection="1">
      <alignment horizontal="center" vertical="center" shrinkToFit="1" readingOrder="1"/>
      <protection hidden="1"/>
    </xf>
    <xf numFmtId="164" fontId="16" fillId="0" borderId="16" xfId="0" applyNumberFormat="1" applyFont="1" applyFill="1" applyBorder="1" applyAlignment="1" applyProtection="1">
      <alignment horizontal="center" vertical="center" shrinkToFit="1" readingOrder="1"/>
      <protection hidden="1"/>
    </xf>
    <xf numFmtId="0" fontId="10" fillId="0" borderId="0" xfId="0" applyFont="1" applyFill="1" applyBorder="1" applyAlignment="1" applyProtection="1">
      <alignment horizontal="center" vertical="top" shrinkToFit="1" readingOrder="1"/>
      <protection hidden="1"/>
    </xf>
    <xf numFmtId="164" fontId="15" fillId="0" borderId="0" xfId="0" applyNumberFormat="1" applyFont="1" applyFill="1" applyBorder="1" applyAlignment="1" applyProtection="1">
      <alignment horizontal="center" readingOrder="1"/>
      <protection hidden="1"/>
    </xf>
    <xf numFmtId="164" fontId="2" fillId="0" borderId="15" xfId="0" applyNumberFormat="1" applyFont="1" applyFill="1" applyBorder="1" applyAlignment="1" applyProtection="1">
      <alignment horizontal="center" wrapText="1" readingOrder="1"/>
      <protection hidden="1"/>
    </xf>
    <xf numFmtId="164" fontId="2" fillId="0" borderId="0" xfId="0" applyNumberFormat="1" applyFont="1" applyFill="1" applyBorder="1" applyAlignment="1" applyProtection="1">
      <alignment horizontal="center" wrapText="1" readingOrder="1"/>
      <protection hidden="1"/>
    </xf>
    <xf numFmtId="164" fontId="2" fillId="0" borderId="0" xfId="0" applyNumberFormat="1" applyFont="1" applyFill="1" applyBorder="1" applyAlignment="1" applyProtection="1">
      <alignment horizontal="center" vertical="top" readingOrder="1"/>
      <protection hidden="1"/>
    </xf>
    <xf numFmtId="164" fontId="2" fillId="0" borderId="16" xfId="0" applyNumberFormat="1" applyFont="1" applyFill="1" applyBorder="1" applyAlignment="1" applyProtection="1">
      <alignment horizontal="center" vertical="top" readingOrder="1"/>
      <protection hidden="1"/>
    </xf>
    <xf numFmtId="0" fontId="10" fillId="0" borderId="0" xfId="0" applyFont="1" applyFill="1" applyBorder="1" applyAlignment="1" applyProtection="1">
      <alignment horizontal="center" readingOrder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horizontal="center" wrapText="1"/>
      <protection hidden="1"/>
    </xf>
    <xf numFmtId="0" fontId="10" fillId="0" borderId="16" xfId="0" applyFont="1" applyFill="1" applyBorder="1" applyAlignment="1" applyProtection="1">
      <alignment horizont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0" borderId="0" xfId="0" applyNumberFormat="1" applyFont="1" applyFill="1" applyBorder="1" applyAlignment="1" applyProtection="1">
      <alignment horizontal="center" vertical="top" readingOrder="1"/>
      <protection hidden="1"/>
    </xf>
    <xf numFmtId="164" fontId="7" fillId="0" borderId="16" xfId="0" applyNumberFormat="1" applyFont="1" applyFill="1" applyBorder="1" applyAlignment="1" applyProtection="1">
      <alignment horizontal="center" vertical="top" readingOrder="1"/>
      <protection hidden="1"/>
    </xf>
    <xf numFmtId="164" fontId="16" fillId="0" borderId="0" xfId="0" applyNumberFormat="1" applyFont="1" applyFill="1" applyBorder="1" applyAlignment="1" applyProtection="1">
      <alignment horizontal="center" shrinkToFit="1" readingOrder="1"/>
      <protection hidden="1"/>
    </xf>
    <xf numFmtId="164" fontId="16" fillId="0" borderId="16" xfId="0" applyNumberFormat="1" applyFont="1" applyFill="1" applyBorder="1" applyAlignment="1" applyProtection="1">
      <alignment horizontal="center" shrinkToFit="1" readingOrder="1"/>
      <protection hidden="1"/>
    </xf>
    <xf numFmtId="0" fontId="0" fillId="0" borderId="18" xfId="0" applyFill="1" applyBorder="1" applyAlignment="1" applyProtection="1">
      <alignment horizontal="center" vertical="top" readingOrder="1"/>
      <protection hidden="1"/>
    </xf>
    <xf numFmtId="164" fontId="4" fillId="0" borderId="12" xfId="0" applyNumberFormat="1" applyFont="1" applyFill="1" applyBorder="1" applyAlignment="1" applyProtection="1">
      <alignment horizontal="left" vertical="center" indent="1" readingOrder="1"/>
      <protection hidden="1"/>
    </xf>
    <xf numFmtId="164" fontId="4" fillId="0" borderId="13" xfId="0" applyNumberFormat="1" applyFont="1" applyFill="1" applyBorder="1" applyAlignment="1" applyProtection="1">
      <alignment horizontal="left" vertical="center" indent="1" readingOrder="1"/>
      <protection hidden="1"/>
    </xf>
    <xf numFmtId="164" fontId="4" fillId="0" borderId="14" xfId="0" applyNumberFormat="1" applyFont="1" applyFill="1" applyBorder="1" applyAlignment="1" applyProtection="1">
      <alignment horizontal="left" vertical="center" indent="1" readingOrder="1"/>
      <protection hidden="1"/>
    </xf>
    <xf numFmtId="164" fontId="15" fillId="0" borderId="15" xfId="0" applyNumberFormat="1" applyFont="1" applyFill="1" applyBorder="1" applyAlignment="1" applyProtection="1">
      <alignment horizontal="center" wrapText="1" readingOrder="1"/>
      <protection hidden="1"/>
    </xf>
    <xf numFmtId="164" fontId="15" fillId="0" borderId="0" xfId="0" applyNumberFormat="1" applyFont="1" applyFill="1" applyBorder="1" applyAlignment="1" applyProtection="1">
      <alignment horizontal="center" wrapText="1" readingOrder="1"/>
      <protection hidden="1"/>
    </xf>
    <xf numFmtId="164" fontId="12" fillId="0" borderId="35" xfId="0" applyNumberFormat="1" applyFont="1" applyFill="1" applyBorder="1" applyAlignment="1" applyProtection="1">
      <alignment horizontal="left" readingOrder="1"/>
      <protection hidden="1"/>
    </xf>
    <xf numFmtId="164" fontId="12" fillId="0" borderId="0" xfId="0" applyNumberFormat="1" applyFont="1" applyFill="1" applyBorder="1" applyAlignment="1" applyProtection="1">
      <alignment horizontal="left" readingOrder="1"/>
      <protection hidden="1"/>
    </xf>
    <xf numFmtId="164" fontId="12" fillId="0" borderId="0" xfId="0" applyNumberFormat="1" applyFont="1" applyFill="1" applyBorder="1" applyAlignment="1" applyProtection="1">
      <alignment horizontal="center" wrapText="1" readingOrder="1"/>
      <protection hidden="1"/>
    </xf>
    <xf numFmtId="164" fontId="19" fillId="0" borderId="9" xfId="0" applyNumberFormat="1" applyFont="1" applyFill="1" applyBorder="1" applyAlignment="1" applyProtection="1">
      <alignment horizontal="center" vertical="top" readingOrder="1"/>
      <protection hidden="1"/>
    </xf>
    <xf numFmtId="164" fontId="19" fillId="0" borderId="11" xfId="0" applyNumberFormat="1" applyFont="1" applyFill="1" applyBorder="1" applyAlignment="1" applyProtection="1">
      <alignment horizontal="center" vertical="top" readingOrder="1"/>
      <protection hidden="1"/>
    </xf>
    <xf numFmtId="164" fontId="19" fillId="0" borderId="10" xfId="0" applyNumberFormat="1" applyFont="1" applyFill="1" applyBorder="1" applyAlignment="1" applyProtection="1">
      <alignment horizontal="center" vertical="top" readingOrder="1"/>
      <protection hidden="1"/>
    </xf>
    <xf numFmtId="164" fontId="19" fillId="0" borderId="0" xfId="0" applyNumberFormat="1" applyFont="1" applyFill="1" applyBorder="1" applyAlignment="1" applyProtection="1">
      <alignment horizontal="left" vertical="top" readingOrder="1"/>
      <protection hidden="1"/>
    </xf>
    <xf numFmtId="164" fontId="7" fillId="0" borderId="34" xfId="0" applyNumberFormat="1" applyFont="1" applyFill="1" applyBorder="1" applyAlignment="1" applyProtection="1">
      <alignment horizontal="center" vertical="center" wrapText="1" readingOrder="1"/>
      <protection hidden="1"/>
    </xf>
    <xf numFmtId="164" fontId="12" fillId="0" borderId="35" xfId="0" applyNumberFormat="1" applyFont="1" applyFill="1" applyBorder="1" applyAlignment="1" applyProtection="1">
      <alignment horizontal="left" vertical="center" indent="1" readingOrder="1"/>
      <protection hidden="1"/>
    </xf>
    <xf numFmtId="164" fontId="12" fillId="0" borderId="0" xfId="0" applyNumberFormat="1" applyFont="1" applyFill="1" applyBorder="1" applyAlignment="1" applyProtection="1">
      <alignment horizontal="left" vertical="center" indent="1" readingOrder="1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24" xfId="0" applyFont="1" applyFill="1" applyBorder="1" applyAlignment="1" applyProtection="1">
      <alignment horizontal="left"/>
      <protection hidden="1"/>
    </xf>
    <xf numFmtId="0" fontId="10" fillId="0" borderId="25" xfId="0" applyFont="1" applyFill="1" applyBorder="1" applyAlignment="1" applyProtection="1">
      <alignment horizontal="left"/>
      <protection hidden="1"/>
    </xf>
    <xf numFmtId="0" fontId="10" fillId="0" borderId="27" xfId="0" applyFont="1" applyFill="1" applyBorder="1" applyAlignment="1" applyProtection="1">
      <alignment horizontal="left"/>
      <protection hidden="1"/>
    </xf>
    <xf numFmtId="0" fontId="10" fillId="0" borderId="28" xfId="0" applyFont="1" applyFill="1" applyBorder="1" applyAlignment="1" applyProtection="1">
      <alignment horizontal="left"/>
      <protection hidden="1"/>
    </xf>
    <xf numFmtId="164" fontId="18" fillId="0" borderId="0" xfId="0" applyNumberFormat="1" applyFont="1" applyFill="1" applyBorder="1" applyAlignment="1" applyProtection="1">
      <alignment horizontal="left" vertical="top" readingOrder="1"/>
      <protection hidden="1"/>
    </xf>
    <xf numFmtId="164" fontId="19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22" fillId="0" borderId="30" xfId="0" applyFont="1" applyFill="1" applyBorder="1" applyAlignment="1" applyProtection="1">
      <alignment horizontal="center" wrapText="1" readingOrder="1"/>
      <protection hidden="1"/>
    </xf>
    <xf numFmtId="0" fontId="22" fillId="0" borderId="31" xfId="0" applyFont="1" applyFill="1" applyBorder="1" applyAlignment="1" applyProtection="1">
      <alignment horizontal="center" wrapText="1" readingOrder="1"/>
      <protection hidden="1"/>
    </xf>
    <xf numFmtId="0" fontId="22" fillId="0" borderId="32" xfId="0" applyFont="1" applyFill="1" applyBorder="1" applyAlignment="1" applyProtection="1">
      <alignment horizontal="center" wrapText="1" readingOrder="1"/>
      <protection hidden="1"/>
    </xf>
    <xf numFmtId="0" fontId="3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2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readingOrder="1"/>
      <protection hidden="1"/>
    </xf>
    <xf numFmtId="164" fontId="15" fillId="0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9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3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29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29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166" fontId="15" fillId="0" borderId="21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6" fillId="0" borderId="24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 indent="2"/>
    </xf>
    <xf numFmtId="0" fontId="36" fillId="0" borderId="26" xfId="0" applyFont="1" applyBorder="1" applyAlignment="1">
      <alignment horizontal="left" vertical="center" wrapText="1" indent="2"/>
    </xf>
    <xf numFmtId="0" fontId="36" fillId="0" borderId="30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 indent="2"/>
    </xf>
    <xf numFmtId="0" fontId="36" fillId="0" borderId="29" xfId="0" applyFont="1" applyBorder="1" applyAlignment="1">
      <alignment horizontal="left" vertical="center" wrapText="1" indent="2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38" xfId="2" applyFont="1" applyBorder="1" applyAlignment="1">
      <alignment horizontal="left" vertical="center"/>
    </xf>
    <xf numFmtId="164" fontId="9" fillId="2" borderId="20" xfId="0" applyNumberFormat="1" applyFont="1" applyFill="1" applyBorder="1" applyAlignment="1" applyProtection="1">
      <alignment horizontal="left" vertical="center" wrapText="1" indent="1" readingOrder="1"/>
      <protection hidden="1"/>
    </xf>
    <xf numFmtId="164" fontId="9" fillId="2" borderId="21" xfId="0" applyNumberFormat="1" applyFont="1" applyFill="1" applyBorder="1" applyAlignment="1" applyProtection="1">
      <alignment horizontal="left" vertical="center" wrapText="1" indent="1" readingOrder="1"/>
      <protection hidden="1"/>
    </xf>
    <xf numFmtId="164" fontId="15" fillId="0" borderId="21" xfId="0" applyNumberFormat="1" applyFont="1" applyFill="1" applyBorder="1" applyAlignment="1" applyProtection="1">
      <alignment horizontal="left" vertical="center" wrapText="1" indent="1" readingOrder="1"/>
    </xf>
    <xf numFmtId="164" fontId="15" fillId="0" borderId="22" xfId="0" applyNumberFormat="1" applyFont="1" applyFill="1" applyBorder="1" applyAlignment="1" applyProtection="1">
      <alignment horizontal="left" vertical="center" wrapText="1" indent="1" readingOrder="1"/>
    </xf>
    <xf numFmtId="164" fontId="3" fillId="2" borderId="20" xfId="0" applyNumberFormat="1" applyFont="1" applyFill="1" applyBorder="1" applyAlignment="1" applyProtection="1">
      <alignment horizontal="left" vertical="center" wrapText="1" indent="1" readingOrder="1"/>
      <protection hidden="1"/>
    </xf>
    <xf numFmtId="164" fontId="4" fillId="2" borderId="12" xfId="0" applyNumberFormat="1" applyFont="1" applyFill="1" applyBorder="1" applyAlignment="1" applyProtection="1">
      <alignment horizontal="left" vertical="center" indent="1" readingOrder="1"/>
      <protection hidden="1"/>
    </xf>
    <xf numFmtId="164" fontId="4" fillId="2" borderId="13" xfId="0" applyNumberFormat="1" applyFont="1" applyFill="1" applyBorder="1" applyAlignment="1" applyProtection="1">
      <alignment horizontal="left" vertical="center" indent="1" readingOrder="1"/>
      <protection hidden="1"/>
    </xf>
    <xf numFmtId="164" fontId="4" fillId="2" borderId="14" xfId="0" applyNumberFormat="1" applyFont="1" applyFill="1" applyBorder="1" applyAlignment="1" applyProtection="1">
      <alignment horizontal="left" vertical="center" indent="1" readingOrder="1"/>
      <protection hidden="1"/>
    </xf>
    <xf numFmtId="14" fontId="15" fillId="0" borderId="21" xfId="0" applyNumberFormat="1" applyFont="1" applyFill="1" applyBorder="1" applyAlignment="1" applyProtection="1">
      <alignment horizontal="left" vertical="center" wrapText="1" indent="1" readingOrder="1"/>
    </xf>
    <xf numFmtId="14" fontId="15" fillId="2" borderId="21" xfId="0" applyNumberFormat="1" applyFont="1" applyFill="1" applyBorder="1" applyAlignment="1" applyProtection="1">
      <alignment horizontal="left" vertical="center" wrapText="1" indent="1" readingOrder="1"/>
      <protection locked="0"/>
    </xf>
    <xf numFmtId="14" fontId="15" fillId="2" borderId="22" xfId="0" applyNumberFormat="1" applyFont="1" applyFill="1" applyBorder="1" applyAlignment="1" applyProtection="1">
      <alignment horizontal="left" vertical="center" wrapText="1" indent="1" readingOrder="1"/>
      <protection locked="0"/>
    </xf>
    <xf numFmtId="164" fontId="1" fillId="0" borderId="21" xfId="0" applyNumberFormat="1" applyFont="1" applyFill="1" applyBorder="1" applyAlignment="1" applyProtection="1">
      <alignment horizontal="left" vertical="center" wrapText="1" indent="1" readingOrder="1"/>
    </xf>
    <xf numFmtId="14" fontId="0" fillId="0" borderId="0" xfId="0" applyNumberFormat="1" applyFill="1" applyBorder="1" applyAlignment="1" applyProtection="1">
      <alignment horizontal="left" vertical="top" readingOrder="1"/>
    </xf>
    <xf numFmtId="0" fontId="0" fillId="0" borderId="0" xfId="0" applyFill="1" applyBorder="1" applyAlignment="1" applyProtection="1">
      <alignment horizontal="left" vertical="top" readingOrder="1"/>
    </xf>
    <xf numFmtId="0" fontId="0" fillId="0" borderId="16" xfId="0" applyFill="1" applyBorder="1" applyAlignment="1" applyProtection="1">
      <alignment horizontal="left" vertical="top" readingOrder="1"/>
    </xf>
    <xf numFmtId="164" fontId="16" fillId="0" borderId="0" xfId="0" applyNumberFormat="1" applyFont="1" applyFill="1" applyBorder="1" applyAlignment="1" applyProtection="1">
      <alignment horizontal="left" vertical="top" readingOrder="1"/>
      <protection locked="0"/>
    </xf>
    <xf numFmtId="164" fontId="16" fillId="0" borderId="16" xfId="0" applyNumberFormat="1" applyFont="1" applyFill="1" applyBorder="1" applyAlignment="1" applyProtection="1">
      <alignment horizontal="left" vertical="top" readingOrder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center" readingOrder="1"/>
      <protection hidden="1"/>
    </xf>
    <xf numFmtId="164" fontId="2" fillId="2" borderId="16" xfId="0" applyNumberFormat="1" applyFont="1" applyFill="1" applyBorder="1" applyAlignment="1" applyProtection="1">
      <alignment horizontal="center" vertical="center" readingOrder="1"/>
      <protection hidden="1"/>
    </xf>
    <xf numFmtId="164" fontId="15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164" fontId="15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15" fillId="0" borderId="0" xfId="0" applyNumberFormat="1" applyFont="1" applyFill="1" applyBorder="1" applyAlignment="1" applyProtection="1">
      <alignment horizontal="center" vertical="top" readingOrder="1"/>
      <protection locked="0"/>
    </xf>
    <xf numFmtId="164" fontId="15" fillId="0" borderId="16" xfId="0" applyNumberFormat="1" applyFont="1" applyFill="1" applyBorder="1" applyAlignment="1" applyProtection="1">
      <alignment horizontal="center" vertical="top" readingOrder="1"/>
      <protection locked="0"/>
    </xf>
    <xf numFmtId="164" fontId="7" fillId="2" borderId="0" xfId="0" applyNumberFormat="1" applyFont="1" applyFill="1" applyBorder="1" applyAlignment="1" applyProtection="1">
      <alignment horizontal="center" vertical="top" readingOrder="1"/>
      <protection hidden="1"/>
    </xf>
    <xf numFmtId="164" fontId="15" fillId="0" borderId="0" xfId="0" applyNumberFormat="1" applyFont="1" applyFill="1" applyBorder="1" applyAlignment="1" applyProtection="1">
      <alignment horizontal="center" vertical="center" readingOrder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164" fontId="12" fillId="2" borderId="4" xfId="0" applyNumberFormat="1" applyFont="1" applyFill="1" applyBorder="1" applyAlignment="1" applyProtection="1">
      <alignment horizontal="left" vertical="center" indent="1" readingOrder="1"/>
      <protection hidden="1"/>
    </xf>
    <xf numFmtId="164" fontId="12" fillId="2" borderId="0" xfId="0" applyNumberFormat="1" applyFont="1" applyFill="1" applyBorder="1" applyAlignment="1" applyProtection="1">
      <alignment horizontal="left" vertical="center" indent="1" readingOrder="1"/>
      <protection hidden="1"/>
    </xf>
    <xf numFmtId="164" fontId="12" fillId="0" borderId="0" xfId="0" applyNumberFormat="1" applyFont="1" applyFill="1" applyBorder="1" applyAlignment="1" applyProtection="1">
      <alignment horizontal="left" vertical="center" wrapText="1" readingOrder="1"/>
    </xf>
    <xf numFmtId="164" fontId="14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164" fontId="14" fillId="2" borderId="5" xfId="0" applyNumberFormat="1" applyFont="1" applyFill="1" applyBorder="1" applyAlignment="1" applyProtection="1">
      <alignment horizontal="right" vertical="top" wrapText="1" readingOrder="1"/>
      <protection hidden="1"/>
    </xf>
    <xf numFmtId="164" fontId="12" fillId="0" borderId="9" xfId="0" applyNumberFormat="1" applyFont="1" applyFill="1" applyBorder="1" applyAlignment="1" applyProtection="1">
      <alignment horizontal="center" vertical="center" wrapText="1" readingOrder="1"/>
    </xf>
    <xf numFmtId="164" fontId="12" fillId="0" borderId="11" xfId="0" applyNumberFormat="1" applyFont="1" applyFill="1" applyBorder="1" applyAlignment="1" applyProtection="1">
      <alignment horizontal="center" vertical="center" wrapText="1" readingOrder="1"/>
    </xf>
    <xf numFmtId="164" fontId="12" fillId="0" borderId="10" xfId="0" applyNumberFormat="1" applyFont="1" applyFill="1" applyBorder="1" applyAlignment="1" applyProtection="1">
      <alignment horizontal="center" vertical="center" wrapText="1" readingOrder="1"/>
    </xf>
    <xf numFmtId="164" fontId="18" fillId="2" borderId="0" xfId="0" applyNumberFormat="1" applyFont="1" applyFill="1" applyBorder="1" applyAlignment="1" applyProtection="1">
      <alignment horizontal="right" vertical="top" readingOrder="1"/>
      <protection hidden="1"/>
    </xf>
    <xf numFmtId="164" fontId="18" fillId="2" borderId="5" xfId="0" applyNumberFormat="1" applyFont="1" applyFill="1" applyBorder="1" applyAlignment="1" applyProtection="1">
      <alignment horizontal="right" vertical="top" readingOrder="1"/>
      <protection hidden="1"/>
    </xf>
    <xf numFmtId="164" fontId="19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0" fontId="21" fillId="0" borderId="0" xfId="1" applyFont="1" applyFill="1" applyAlignment="1">
      <alignment horizontal="right" vertical="center"/>
    </xf>
    <xf numFmtId="164" fontId="12" fillId="0" borderId="15" xfId="0" applyNumberFormat="1" applyFont="1" applyFill="1" applyBorder="1" applyAlignment="1" applyProtection="1">
      <alignment horizontal="center" wrapText="1" readingOrder="1"/>
      <protection hidden="1"/>
    </xf>
    <xf numFmtId="164" fontId="12" fillId="0" borderId="0" xfId="0" applyNumberFormat="1" applyFont="1" applyFill="1" applyBorder="1" applyAlignment="1" applyProtection="1">
      <alignment horizontal="center" vertical="top" readingOrder="1"/>
      <protection hidden="1"/>
    </xf>
    <xf numFmtId="164" fontId="12" fillId="0" borderId="16" xfId="0" applyNumberFormat="1" applyFont="1" applyFill="1" applyBorder="1" applyAlignment="1" applyProtection="1">
      <alignment horizontal="center" vertical="top" readingOrder="1"/>
      <protection hidden="1"/>
    </xf>
    <xf numFmtId="164" fontId="23" fillId="3" borderId="21" xfId="0" applyNumberFormat="1" applyFont="1" applyFill="1" applyBorder="1" applyAlignment="1" applyProtection="1">
      <alignment horizontal="left" vertical="center" indent="1" readingOrder="1"/>
      <protection locked="0"/>
    </xf>
    <xf numFmtId="164" fontId="23" fillId="2" borderId="21" xfId="0" applyNumberFormat="1" applyFont="1" applyFill="1" applyBorder="1" applyAlignment="1" applyProtection="1">
      <alignment horizontal="left" vertical="center" wrapText="1" indent="1" shrinkToFit="1" readingOrder="1"/>
    </xf>
    <xf numFmtId="166" fontId="23" fillId="3" borderId="21" xfId="0" applyNumberFormat="1" applyFont="1" applyFill="1" applyBorder="1" applyAlignment="1" applyProtection="1">
      <alignment horizontal="left" vertical="center" indent="1" readingOrder="1"/>
      <protection locked="0"/>
    </xf>
    <xf numFmtId="14" fontId="23" fillId="3" borderId="21" xfId="0" applyNumberFormat="1" applyFont="1" applyFill="1" applyBorder="1" applyAlignment="1" applyProtection="1">
      <alignment horizontal="left" vertical="center" indent="1" readingOrder="1"/>
      <protection locked="0"/>
    </xf>
    <xf numFmtId="164" fontId="24" fillId="3" borderId="21" xfId="0" applyNumberFormat="1" applyFont="1" applyFill="1" applyBorder="1" applyAlignment="1" applyProtection="1">
      <alignment horizontal="left" vertical="center" indent="1" readingOrder="1"/>
      <protection locked="0"/>
    </xf>
    <xf numFmtId="164" fontId="24" fillId="3" borderId="0" xfId="0" applyNumberFormat="1" applyFont="1" applyFill="1" applyBorder="1" applyAlignment="1" applyProtection="1">
      <alignment horizontal="left" vertical="center" indent="1" readingOrder="1"/>
      <protection locked="0"/>
    </xf>
    <xf numFmtId="14" fontId="23" fillId="2" borderId="21" xfId="0" applyNumberFormat="1" applyFont="1" applyFill="1" applyBorder="1" applyAlignment="1" applyProtection="1">
      <alignment horizontal="left" vertical="center" wrapText="1" indent="1" readingOrder="1"/>
    </xf>
    <xf numFmtId="164" fontId="23" fillId="3" borderId="21" xfId="0" applyNumberFormat="1" applyFont="1" applyFill="1" applyBorder="1" applyAlignment="1" applyProtection="1">
      <alignment horizontal="left" vertical="center" wrapText="1" indent="1" shrinkToFit="1" readingOrder="1"/>
      <protection locked="0"/>
    </xf>
    <xf numFmtId="0" fontId="23" fillId="3" borderId="21" xfId="0" applyNumberFormat="1" applyFont="1" applyFill="1" applyBorder="1" applyAlignment="1" applyProtection="1">
      <alignment horizontal="left" vertical="center" wrapText="1" indent="1" shrinkToFit="1" readingOrder="1"/>
      <protection locked="0"/>
    </xf>
    <xf numFmtId="14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4" fontId="10" fillId="0" borderId="0" xfId="2" applyNumberFormat="1" applyFont="1" applyAlignment="1">
      <alignment horizontal="left" vertical="center"/>
    </xf>
    <xf numFmtId="1" fontId="10" fillId="0" borderId="0" xfId="2" applyNumberFormat="1" applyFont="1" applyAlignment="1">
      <alignment horizontal="left" vertical="center"/>
    </xf>
    <xf numFmtId="0" fontId="10" fillId="0" borderId="0" xfId="2" applyNumberFormat="1" applyFont="1" applyAlignment="1">
      <alignment horizontal="left" vertical="center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22" fillId="0" borderId="0" xfId="2" applyFont="1" applyAlignment="1" applyProtection="1">
      <alignment horizontal="left" vertical="center"/>
      <protection locked="0"/>
    </xf>
    <xf numFmtId="14" fontId="10" fillId="0" borderId="0" xfId="2" applyNumberFormat="1" applyFont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readingOrder="1"/>
      <protection locked="0" hidden="1"/>
    </xf>
    <xf numFmtId="164" fontId="15" fillId="0" borderId="16" xfId="0" applyNumberFormat="1" applyFont="1" applyFill="1" applyBorder="1" applyAlignment="1" applyProtection="1">
      <alignment horizontal="center" readingOrder="1"/>
      <protection locked="0" hidden="1"/>
    </xf>
    <xf numFmtId="164" fontId="12" fillId="0" borderId="0" xfId="0" applyNumberFormat="1" applyFont="1" applyFill="1" applyBorder="1" applyAlignment="1" applyProtection="1">
      <alignment horizontal="center" vertical="top" readingOrder="1"/>
      <protection locked="0" hidden="1"/>
    </xf>
    <xf numFmtId="164" fontId="12" fillId="0" borderId="16" xfId="0" applyNumberFormat="1" applyFont="1" applyFill="1" applyBorder="1" applyAlignment="1" applyProtection="1">
      <alignment horizontal="center" vertical="top" readingOrder="1"/>
      <protection locked="0" hidden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28575</xdr:rowOff>
    </xdr:from>
    <xdr:to>
      <xdr:col>16</xdr:col>
      <xdr:colOff>85725</xdr:colOff>
      <xdr:row>3</xdr:row>
      <xdr:rowOff>85725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77000</xdr:rowOff>
    </xdr:from>
    <xdr:to>
      <xdr:col>3</xdr:col>
      <xdr:colOff>1189530</xdr:colOff>
      <xdr:row>5</xdr:row>
      <xdr:rowOff>247650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77000"/>
          <a:ext cx="989505" cy="980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108920</xdr:colOff>
      <xdr:row>0</xdr:row>
      <xdr:rowOff>38099</xdr:rowOff>
    </xdr:from>
    <xdr:to>
      <xdr:col>3</xdr:col>
      <xdr:colOff>13152</xdr:colOff>
      <xdr:row>3</xdr:row>
      <xdr:rowOff>142874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20" y="38099"/>
          <a:ext cx="694807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108920</xdr:colOff>
      <xdr:row>0</xdr:row>
      <xdr:rowOff>38099</xdr:rowOff>
    </xdr:from>
    <xdr:to>
      <xdr:col>3</xdr:col>
      <xdr:colOff>13152</xdr:colOff>
      <xdr:row>3</xdr:row>
      <xdr:rowOff>142874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20" y="38099"/>
          <a:ext cx="694807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38099</xdr:rowOff>
    </xdr:from>
    <xdr:to>
      <xdr:col>2</xdr:col>
      <xdr:colOff>21430</xdr:colOff>
      <xdr:row>3</xdr:row>
      <xdr:rowOff>142874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38099"/>
          <a:ext cx="69770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showGridLines="0" showZeros="0" view="pageBreakPreview" zoomScaleNormal="100" zoomScaleSheetLayoutView="100" workbookViewId="0">
      <pane ySplit="4" topLeftCell="A24" activePane="bottomLeft" state="frozenSplit"/>
      <selection pane="bottomLeft" activeCell="H18" sqref="H18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6" width="14.4257812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"/>
    </row>
    <row r="2" spans="1:18" ht="17.100000000000001" customHeight="1" x14ac:dyDescent="0.2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1"/>
    </row>
    <row r="3" spans="1:18" ht="14.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</row>
    <row r="4" spans="1:18" ht="17.100000000000001" customHeight="1" x14ac:dyDescent="0.2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"/>
    </row>
    <row r="5" spans="1:18" ht="17.100000000000001" customHeight="1" x14ac:dyDescent="0.2">
      <c r="A5" s="205" t="s">
        <v>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  <c r="R5" s="1"/>
    </row>
    <row r="6" spans="1:18" ht="2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27" customHeight="1" x14ac:dyDescent="0.2">
      <c r="A7" s="208" t="s">
        <v>4</v>
      </c>
      <c r="B7" s="209"/>
      <c r="C7" s="209"/>
      <c r="D7" s="209"/>
      <c r="E7" s="4" t="s">
        <v>5</v>
      </c>
      <c r="F7" s="210"/>
      <c r="G7" s="210"/>
      <c r="H7" s="210"/>
      <c r="I7" s="210"/>
      <c r="J7" s="208" t="s">
        <v>6</v>
      </c>
      <c r="K7" s="209"/>
      <c r="L7" s="209"/>
      <c r="M7" s="209"/>
      <c r="N7" s="4" t="s">
        <v>5</v>
      </c>
      <c r="O7" s="210"/>
      <c r="P7" s="210"/>
      <c r="Q7" s="211"/>
      <c r="R7" s="1"/>
    </row>
    <row r="8" spans="1:18" ht="27.95" customHeight="1" x14ac:dyDescent="0.2">
      <c r="A8" s="208" t="s">
        <v>7</v>
      </c>
      <c r="B8" s="209"/>
      <c r="C8" s="209"/>
      <c r="D8" s="209"/>
      <c r="E8" s="4" t="s">
        <v>5</v>
      </c>
      <c r="F8" s="210"/>
      <c r="G8" s="210"/>
      <c r="H8" s="210"/>
      <c r="I8" s="210"/>
      <c r="J8" s="208" t="s">
        <v>8</v>
      </c>
      <c r="K8" s="209"/>
      <c r="L8" s="209"/>
      <c r="M8" s="209"/>
      <c r="N8" s="4" t="s">
        <v>5</v>
      </c>
      <c r="O8" s="210"/>
      <c r="P8" s="210"/>
      <c r="Q8" s="211"/>
      <c r="R8" s="1"/>
    </row>
    <row r="9" spans="1:18" ht="27.95" customHeight="1" x14ac:dyDescent="0.2">
      <c r="A9" s="208" t="s">
        <v>9</v>
      </c>
      <c r="B9" s="209"/>
      <c r="C9" s="209"/>
      <c r="D9" s="209"/>
      <c r="E9" s="4" t="s">
        <v>5</v>
      </c>
      <c r="F9" s="210">
        <v>10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/>
      <c r="R9" s="1"/>
    </row>
    <row r="10" spans="1:18" ht="27.95" customHeight="1" x14ac:dyDescent="0.2">
      <c r="A10" s="208" t="s">
        <v>11</v>
      </c>
      <c r="B10" s="209"/>
      <c r="C10" s="209"/>
      <c r="D10" s="209"/>
      <c r="E10" s="4" t="s">
        <v>5</v>
      </c>
      <c r="F10" s="212"/>
      <c r="G10" s="212"/>
      <c r="H10" s="212"/>
      <c r="I10" s="212"/>
      <c r="J10" s="208" t="s">
        <v>12</v>
      </c>
      <c r="K10" s="209"/>
      <c r="L10" s="209"/>
      <c r="M10" s="209"/>
      <c r="N10" s="4" t="s">
        <v>5</v>
      </c>
      <c r="O10" s="212"/>
      <c r="P10" s="212"/>
      <c r="Q10" s="213"/>
      <c r="R10" s="1"/>
    </row>
    <row r="11" spans="1:18" ht="51" customHeight="1" x14ac:dyDescent="0.2">
      <c r="A11" s="208" t="s">
        <v>13</v>
      </c>
      <c r="B11" s="209"/>
      <c r="C11" s="209"/>
      <c r="D11" s="209"/>
      <c r="E11" s="4" t="s">
        <v>5</v>
      </c>
      <c r="F11" s="210" t="s">
        <v>14</v>
      </c>
      <c r="G11" s="210"/>
      <c r="H11" s="210"/>
      <c r="I11" s="210"/>
      <c r="J11" s="208" t="s">
        <v>15</v>
      </c>
      <c r="K11" s="209"/>
      <c r="L11" s="209"/>
      <c r="M11" s="209"/>
      <c r="N11" s="4" t="s">
        <v>5</v>
      </c>
      <c r="O11" s="214" t="s">
        <v>10</v>
      </c>
      <c r="P11" s="214"/>
      <c r="Q11" s="215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216" t="s">
        <v>31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11"/>
      <c r="R13" s="1"/>
    </row>
    <row r="14" spans="1:18" ht="17.100000000000001" customHeight="1" x14ac:dyDescent="0.2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"/>
    </row>
    <row r="15" spans="1:18" ht="17.100000000000001" customHeight="1" x14ac:dyDescent="0.2">
      <c r="A15" s="10"/>
      <c r="B15" s="6"/>
      <c r="C15" s="6"/>
      <c r="D15" s="6"/>
      <c r="E15" s="6"/>
      <c r="F15" s="6"/>
      <c r="G15" s="6"/>
      <c r="H15" s="6"/>
      <c r="I15" s="6"/>
      <c r="J15" s="217" t="s">
        <v>16</v>
      </c>
      <c r="K15" s="217"/>
      <c r="L15" s="217"/>
      <c r="M15" s="217"/>
      <c r="N15" s="217"/>
      <c r="O15" s="217"/>
      <c r="P15" s="217"/>
      <c r="Q15" s="11"/>
      <c r="R15" s="1"/>
    </row>
    <row r="16" spans="1:18" ht="17.100000000000001" customHeight="1" x14ac:dyDescent="0.2">
      <c r="A16" s="10"/>
      <c r="B16" s="6"/>
      <c r="C16" s="6"/>
      <c r="D16" s="6"/>
      <c r="E16" s="6"/>
      <c r="F16" s="6"/>
      <c r="G16" s="6"/>
      <c r="H16" s="6"/>
      <c r="I16" s="6"/>
      <c r="J16" s="30" t="s">
        <v>17</v>
      </c>
      <c r="K16" s="5" t="s">
        <v>5</v>
      </c>
      <c r="L16" s="218"/>
      <c r="M16" s="218"/>
      <c r="N16" s="218"/>
      <c r="O16" s="218"/>
      <c r="P16" s="218"/>
      <c r="Q16" s="219"/>
      <c r="R16" s="1"/>
    </row>
    <row r="17" spans="1:18" ht="17.100000000000001" customHeight="1" x14ac:dyDescent="0.2">
      <c r="A17" s="10"/>
      <c r="B17" s="6"/>
      <c r="C17" s="6"/>
      <c r="D17" s="6"/>
      <c r="E17" s="6"/>
      <c r="F17" s="6"/>
      <c r="G17" s="6"/>
      <c r="H17" s="6"/>
      <c r="I17" s="6"/>
      <c r="J17" s="30" t="s">
        <v>18</v>
      </c>
      <c r="K17" s="5" t="s">
        <v>5</v>
      </c>
      <c r="L17" s="6"/>
      <c r="M17" s="6"/>
      <c r="N17" s="6"/>
      <c r="O17" s="6"/>
      <c r="P17" s="6"/>
      <c r="Q17" s="11"/>
      <c r="R17" s="1"/>
    </row>
    <row r="18" spans="1:18" ht="36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"/>
    </row>
    <row r="19" spans="1:18" ht="17.100000000000001" customHeight="1" x14ac:dyDescent="0.2">
      <c r="A19" s="216" t="s">
        <v>30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1"/>
    </row>
    <row r="20" spans="1:18" ht="17.100000000000001" customHeight="1" x14ac:dyDescent="0.2">
      <c r="A20" s="220" t="s">
        <v>19</v>
      </c>
      <c r="B20" s="220"/>
      <c r="C20" s="220"/>
      <c r="D20" s="220"/>
      <c r="E20" s="220"/>
      <c r="F20" s="220"/>
      <c r="G20" s="220"/>
      <c r="H20" s="6"/>
      <c r="I20" s="220" t="s">
        <v>20</v>
      </c>
      <c r="J20" s="220"/>
      <c r="K20" s="220"/>
      <c r="L20" s="220"/>
      <c r="M20" s="6"/>
      <c r="N20" s="6"/>
      <c r="O20" s="6"/>
      <c r="P20" s="6"/>
      <c r="Q20" s="6"/>
      <c r="R20" s="1"/>
    </row>
    <row r="21" spans="1:18" ht="9.9499999999999993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</row>
    <row r="22" spans="1:18" ht="17.100000000000001" customHeight="1" x14ac:dyDescent="0.2">
      <c r="A22" s="222" t="s">
        <v>4</v>
      </c>
      <c r="B22" s="222"/>
      <c r="C22" s="30" t="s">
        <v>5</v>
      </c>
      <c r="D22" s="223"/>
      <c r="E22" s="223"/>
      <c r="F22" s="223"/>
      <c r="G22" s="223"/>
      <c r="H22" s="6"/>
      <c r="I22" s="222" t="s">
        <v>4</v>
      </c>
      <c r="J22" s="222"/>
      <c r="K22" s="30" t="s">
        <v>5</v>
      </c>
      <c r="L22" s="221"/>
      <c r="M22" s="221"/>
      <c r="N22" s="221"/>
      <c r="O22" s="221"/>
      <c r="P22" s="221"/>
      <c r="Q22" s="221"/>
      <c r="R22" s="1"/>
    </row>
    <row r="23" spans="1:18" ht="17.100000000000001" customHeight="1" x14ac:dyDescent="0.2">
      <c r="A23" s="222" t="s">
        <v>6</v>
      </c>
      <c r="B23" s="222"/>
      <c r="C23" s="30" t="s">
        <v>5</v>
      </c>
      <c r="D23" s="221"/>
      <c r="E23" s="223"/>
      <c r="F23" s="223"/>
      <c r="G23" s="223"/>
      <c r="H23" s="6"/>
      <c r="I23" s="222" t="s">
        <v>6</v>
      </c>
      <c r="J23" s="222"/>
      <c r="K23" s="30" t="s">
        <v>5</v>
      </c>
      <c r="L23" s="221"/>
      <c r="M23" s="223"/>
      <c r="N23" s="223"/>
      <c r="O23" s="223"/>
      <c r="P23" s="223"/>
      <c r="Q23" s="223"/>
      <c r="R23" s="1"/>
    </row>
    <row r="24" spans="1:18" ht="17.100000000000001" customHeight="1" x14ac:dyDescent="0.2">
      <c r="A24" s="222" t="s">
        <v>18</v>
      </c>
      <c r="B24" s="222"/>
      <c r="C24" s="30" t="s">
        <v>5</v>
      </c>
      <c r="D24" s="223" t="s">
        <v>10</v>
      </c>
      <c r="E24" s="223"/>
      <c r="F24" s="223"/>
      <c r="G24" s="223"/>
      <c r="H24" s="6"/>
      <c r="I24" s="222" t="s">
        <v>18</v>
      </c>
      <c r="J24" s="222"/>
      <c r="K24" s="30" t="s">
        <v>5</v>
      </c>
      <c r="L24" s="223" t="s">
        <v>10</v>
      </c>
      <c r="M24" s="223"/>
      <c r="N24" s="223"/>
      <c r="O24" s="223"/>
      <c r="P24" s="223"/>
      <c r="Q24" s="223"/>
      <c r="R24" s="1"/>
    </row>
    <row r="25" spans="1:18" ht="12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</row>
    <row r="26" spans="1:1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8" s="3" customFormat="1" x14ac:dyDescent="0.2">
      <c r="A32" s="16"/>
      <c r="B32" s="224" t="s">
        <v>23</v>
      </c>
      <c r="C32" s="224"/>
      <c r="D32" s="224"/>
      <c r="E32" s="224"/>
      <c r="F32" s="224"/>
      <c r="G32" s="224"/>
      <c r="H32" s="224"/>
      <c r="I32" s="224"/>
      <c r="J32" s="224"/>
      <c r="K32" s="224"/>
      <c r="L32" s="16"/>
      <c r="M32" s="16"/>
      <c r="N32" s="16"/>
      <c r="O32" s="16"/>
      <c r="P32" s="16"/>
      <c r="Q32" s="16"/>
    </row>
    <row r="33" spans="1:18" s="3" customFormat="1" ht="24.75" customHeight="1" x14ac:dyDescent="0.2">
      <c r="A33" s="16"/>
      <c r="B33" s="25" t="s">
        <v>29</v>
      </c>
      <c r="C33" s="225" t="s">
        <v>26</v>
      </c>
      <c r="D33" s="225"/>
      <c r="E33" s="225"/>
      <c r="F33" s="225"/>
      <c r="G33" s="26"/>
      <c r="H33" s="18" t="s">
        <v>24</v>
      </c>
      <c r="I33" s="226" t="s">
        <v>28</v>
      </c>
      <c r="J33" s="226"/>
      <c r="K33" s="226"/>
      <c r="L33" s="16"/>
      <c r="M33" s="16"/>
      <c r="N33" s="16"/>
      <c r="O33" s="16"/>
      <c r="P33" s="16"/>
      <c r="Q33" s="16"/>
    </row>
    <row r="34" spans="1:18" s="3" customFormat="1" ht="24.75" customHeight="1" x14ac:dyDescent="0.2">
      <c r="A34" s="16"/>
      <c r="B34" s="25" t="s">
        <v>29</v>
      </c>
      <c r="C34" s="225" t="s">
        <v>26</v>
      </c>
      <c r="D34" s="225"/>
      <c r="E34" s="225"/>
      <c r="F34" s="225"/>
      <c r="G34" s="26"/>
      <c r="H34" s="18" t="s">
        <v>24</v>
      </c>
      <c r="I34" s="226" t="s">
        <v>28</v>
      </c>
      <c r="J34" s="226"/>
      <c r="K34" s="226"/>
      <c r="L34" s="16"/>
      <c r="M34" s="16"/>
      <c r="N34" s="16"/>
      <c r="O34" s="16"/>
      <c r="P34" s="16"/>
      <c r="Q34" s="16"/>
    </row>
    <row r="35" spans="1:18" s="3" customFormat="1" ht="24.75" customHeight="1" x14ac:dyDescent="0.2">
      <c r="A35" s="16"/>
      <c r="B35" s="225" t="s">
        <v>25</v>
      </c>
      <c r="C35" s="225"/>
      <c r="D35" s="225"/>
      <c r="E35" s="225"/>
      <c r="F35" s="225"/>
      <c r="G35" s="17">
        <f>F9</f>
        <v>10</v>
      </c>
      <c r="H35" s="18" t="s">
        <v>27</v>
      </c>
      <c r="I35" s="227">
        <f>SUM(G33:G34)-G35</f>
        <v>-10</v>
      </c>
      <c r="J35" s="227"/>
      <c r="K35" s="227"/>
      <c r="L35" s="16"/>
      <c r="M35" s="16"/>
      <c r="N35" s="16"/>
      <c r="O35" s="16"/>
      <c r="P35" s="16"/>
      <c r="Q35" s="16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7.100000000000001" customHeight="1" x14ac:dyDescent="0.2">
      <c r="A38" s="228" t="s">
        <v>21</v>
      </c>
      <c r="B38" s="229"/>
      <c r="C38" s="229"/>
      <c r="D38" s="229"/>
      <c r="E38" s="229"/>
      <c r="F38" s="229"/>
      <c r="G38" s="229"/>
      <c r="H38" s="230"/>
      <c r="I38" s="231" t="s">
        <v>22</v>
      </c>
      <c r="J38" s="232"/>
      <c r="K38" s="232"/>
      <c r="L38" s="232"/>
      <c r="M38" s="19"/>
      <c r="N38" s="19"/>
      <c r="O38" s="19"/>
      <c r="P38" s="19"/>
      <c r="Q38" s="20"/>
      <c r="R38" s="1"/>
    </row>
    <row r="39" spans="1:18" ht="9.9499999999999993" customHeight="1" x14ac:dyDescent="0.2">
      <c r="A39" s="21"/>
      <c r="B39" s="6"/>
      <c r="C39" s="6"/>
      <c r="D39" s="6"/>
      <c r="E39" s="6"/>
      <c r="F39" s="6"/>
      <c r="G39" s="6"/>
      <c r="H39" s="22"/>
      <c r="I39" s="21"/>
      <c r="J39" s="6"/>
      <c r="K39" s="6"/>
      <c r="L39" s="6"/>
      <c r="M39" s="6"/>
      <c r="N39" s="6"/>
      <c r="O39" s="6"/>
      <c r="P39" s="6"/>
      <c r="Q39" s="22"/>
      <c r="R39" s="1"/>
    </row>
    <row r="40" spans="1:18" ht="17.100000000000001" customHeight="1" x14ac:dyDescent="0.2">
      <c r="A40" s="233" t="s">
        <v>4</v>
      </c>
      <c r="B40" s="234"/>
      <c r="C40" s="31" t="s">
        <v>5</v>
      </c>
      <c r="D40" s="223"/>
      <c r="E40" s="223"/>
      <c r="F40" s="223"/>
      <c r="G40" s="223"/>
      <c r="H40" s="235"/>
      <c r="I40" s="233" t="s">
        <v>4</v>
      </c>
      <c r="J40" s="234"/>
      <c r="K40" s="31" t="s">
        <v>5</v>
      </c>
      <c r="L40" s="223"/>
      <c r="M40" s="223"/>
      <c r="N40" s="223"/>
      <c r="O40" s="223"/>
      <c r="P40" s="223"/>
      <c r="Q40" s="235"/>
      <c r="R40" s="1"/>
    </row>
    <row r="41" spans="1:18" ht="17.100000000000001" customHeight="1" x14ac:dyDescent="0.2">
      <c r="A41" s="233" t="s">
        <v>6</v>
      </c>
      <c r="B41" s="234"/>
      <c r="C41" s="31" t="s">
        <v>5</v>
      </c>
      <c r="D41" s="223"/>
      <c r="E41" s="223"/>
      <c r="F41" s="223"/>
      <c r="G41" s="223"/>
      <c r="H41" s="235"/>
      <c r="I41" s="233" t="s">
        <v>6</v>
      </c>
      <c r="J41" s="234"/>
      <c r="K41" s="31" t="s">
        <v>5</v>
      </c>
      <c r="L41" s="223"/>
      <c r="M41" s="223"/>
      <c r="N41" s="223"/>
      <c r="O41" s="223"/>
      <c r="P41" s="223"/>
      <c r="Q41" s="235"/>
      <c r="R41" s="1"/>
    </row>
    <row r="42" spans="1:18" ht="17.100000000000001" customHeight="1" x14ac:dyDescent="0.2">
      <c r="A42" s="233" t="s">
        <v>18</v>
      </c>
      <c r="B42" s="234"/>
      <c r="C42" s="31" t="s">
        <v>5</v>
      </c>
      <c r="D42" s="223" t="s">
        <v>10</v>
      </c>
      <c r="E42" s="223"/>
      <c r="F42" s="223"/>
      <c r="G42" s="223"/>
      <c r="H42" s="235"/>
      <c r="I42" s="233" t="s">
        <v>18</v>
      </c>
      <c r="J42" s="234"/>
      <c r="K42" s="31" t="s">
        <v>5</v>
      </c>
      <c r="L42" s="223" t="s">
        <v>10</v>
      </c>
      <c r="M42" s="223"/>
      <c r="N42" s="223"/>
      <c r="O42" s="223"/>
      <c r="P42" s="223"/>
      <c r="Q42" s="235"/>
      <c r="R42" s="1"/>
    </row>
    <row r="43" spans="1:18" ht="47.25" customHeight="1" x14ac:dyDescent="0.2">
      <c r="A43" s="23"/>
      <c r="B43" s="24"/>
      <c r="C43" s="24"/>
      <c r="D43" s="236"/>
      <c r="E43" s="236"/>
      <c r="F43" s="236"/>
      <c r="G43" s="236"/>
      <c r="H43" s="237"/>
      <c r="I43" s="23"/>
      <c r="J43" s="24"/>
      <c r="K43" s="24"/>
      <c r="L43" s="236"/>
      <c r="M43" s="236"/>
      <c r="N43" s="236"/>
      <c r="O43" s="236"/>
      <c r="P43" s="236"/>
      <c r="Q43" s="237"/>
    </row>
  </sheetData>
  <sheetProtection selectLockedCells="1"/>
  <mergeCells count="63">
    <mergeCell ref="D43:H43"/>
    <mergeCell ref="L43:Q43"/>
    <mergeCell ref="A41:B41"/>
    <mergeCell ref="D41:H41"/>
    <mergeCell ref="I41:J41"/>
    <mergeCell ref="L41:Q41"/>
    <mergeCell ref="A42:B42"/>
    <mergeCell ref="D42:H42"/>
    <mergeCell ref="I42:J42"/>
    <mergeCell ref="L42:Q42"/>
    <mergeCell ref="A38:H38"/>
    <mergeCell ref="I38:L38"/>
    <mergeCell ref="A40:B40"/>
    <mergeCell ref="D40:H40"/>
    <mergeCell ref="I40:J40"/>
    <mergeCell ref="L40:Q40"/>
    <mergeCell ref="C34:F34"/>
    <mergeCell ref="I34:K34"/>
    <mergeCell ref="B35:F35"/>
    <mergeCell ref="I35:K35"/>
    <mergeCell ref="C33:F33"/>
    <mergeCell ref="I33:K33"/>
    <mergeCell ref="A24:B24"/>
    <mergeCell ref="D24:G24"/>
    <mergeCell ref="I24:J24"/>
    <mergeCell ref="L24:Q24"/>
    <mergeCell ref="B32:K32"/>
    <mergeCell ref="L22:Q22"/>
    <mergeCell ref="A23:B23"/>
    <mergeCell ref="D23:G23"/>
    <mergeCell ref="I23:J23"/>
    <mergeCell ref="L23:Q23"/>
    <mergeCell ref="A22:B22"/>
    <mergeCell ref="D22:G22"/>
    <mergeCell ref="I22:J22"/>
    <mergeCell ref="B13:P13"/>
    <mergeCell ref="J15:P15"/>
    <mergeCell ref="L16:Q16"/>
    <mergeCell ref="A19:Q19"/>
    <mergeCell ref="A20:G20"/>
    <mergeCell ref="I20:L20"/>
    <mergeCell ref="A10:D10"/>
    <mergeCell ref="F10:I10"/>
    <mergeCell ref="J10:M10"/>
    <mergeCell ref="O10:Q10"/>
    <mergeCell ref="A11:D11"/>
    <mergeCell ref="F11:I11"/>
    <mergeCell ref="J11:M11"/>
    <mergeCell ref="O11:Q11"/>
    <mergeCell ref="A8:D8"/>
    <mergeCell ref="F8:I8"/>
    <mergeCell ref="J8:M8"/>
    <mergeCell ref="O8:Q8"/>
    <mergeCell ref="A9:D9"/>
    <mergeCell ref="F9:Q9"/>
    <mergeCell ref="A1:Q1"/>
    <mergeCell ref="A2:Q2"/>
    <mergeCell ref="A4:Q4"/>
    <mergeCell ref="A5:Q5"/>
    <mergeCell ref="A7:D7"/>
    <mergeCell ref="F7:I7"/>
    <mergeCell ref="J7:M7"/>
    <mergeCell ref="O7:Q7"/>
  </mergeCells>
  <dataValidations count="1">
    <dataValidation type="list" errorStyle="information" allowBlank="1" showInputMessage="1" showErrorMessage="1" sqref="I33:K34">
      <formula1>"Yıllık İzin,Mazeret İzni"</formula1>
    </dataValidation>
  </dataValidations>
  <printOptions horizontalCentered="1"/>
  <pageMargins left="0.39370078740157483" right="0.35433070866141736" top="0.39370078740157483" bottom="0.39370078740157483" header="0" footer="0"/>
  <pageSetup paperSize="9" orientation="portrait" blackAndWhite="1" r:id="rId1"/>
  <headerFooter alignWithMargins="0">
    <oddFooter>&amp;L&amp;"Arial,Kalın"&amp;8Not:&amp;"Arial,Normal"İmzaları Tamamlanan Formlar PBYS işlenecek ve kişi dosyasına kaldırılacak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zoomScaleNormal="100" zoomScaleSheetLayoutView="100" workbookViewId="0">
      <selection activeCell="C11" sqref="C11"/>
    </sheetView>
  </sheetViews>
  <sheetFormatPr defaultColWidth="9.140625" defaultRowHeight="12.75" customHeight="1" x14ac:dyDescent="0.2"/>
  <cols>
    <col min="1" max="1" width="15.5703125" style="139" customWidth="1"/>
    <col min="2" max="2" width="3.140625" style="140" customWidth="1"/>
    <col min="3" max="3" width="57.140625" style="140" customWidth="1"/>
    <col min="4" max="4" width="20.140625" style="140" customWidth="1"/>
    <col min="5" max="5" width="20.42578125" style="140" bestFit="1" customWidth="1"/>
    <col min="6" max="6" width="1.42578125" style="140" bestFit="1" customWidth="1"/>
    <col min="7" max="7" width="57.140625" style="140" customWidth="1"/>
    <col min="8" max="9" width="13" style="140" hidden="1" customWidth="1"/>
    <col min="10" max="10" width="17.140625" style="141" hidden="1" customWidth="1"/>
    <col min="11" max="11" width="13" style="141" hidden="1" customWidth="1"/>
    <col min="12" max="12" width="13" style="142" hidden="1" customWidth="1"/>
    <col min="13" max="13" width="13" style="141" hidden="1" customWidth="1"/>
    <col min="14" max="14" width="13" style="140" hidden="1" customWidth="1"/>
    <col min="15" max="15" width="13" style="140" customWidth="1"/>
    <col min="16" max="23" width="9.140625" style="140" customWidth="1"/>
    <col min="24" max="16384" width="9.140625" style="140"/>
  </cols>
  <sheetData>
    <row r="1" spans="1:13" x14ac:dyDescent="0.2">
      <c r="A1" s="151"/>
      <c r="B1" s="152"/>
      <c r="C1" s="153"/>
      <c r="D1" s="152"/>
      <c r="E1" s="152"/>
      <c r="F1" s="152"/>
      <c r="G1" s="152"/>
    </row>
    <row r="2" spans="1:13" x14ac:dyDescent="0.2">
      <c r="A2" s="151"/>
      <c r="B2" s="152"/>
      <c r="C2" s="153"/>
      <c r="D2" s="152"/>
      <c r="E2" s="152"/>
      <c r="F2" s="152"/>
      <c r="G2" s="152"/>
    </row>
    <row r="3" spans="1:13" x14ac:dyDescent="0.2">
      <c r="A3" s="151"/>
      <c r="B3" s="152"/>
      <c r="C3" s="153"/>
      <c r="D3" s="152"/>
      <c r="E3" s="152"/>
      <c r="F3" s="152"/>
      <c r="G3" s="152"/>
    </row>
    <row r="4" spans="1:13" x14ac:dyDescent="0.2">
      <c r="A4" s="151"/>
      <c r="B4" s="152"/>
      <c r="C4" s="153"/>
      <c r="D4" s="152"/>
      <c r="E4" s="152"/>
      <c r="F4" s="152"/>
      <c r="G4" s="152"/>
    </row>
    <row r="5" spans="1:13" x14ac:dyDescent="0.2">
      <c r="A5" s="151"/>
      <c r="B5" s="152"/>
      <c r="C5" s="153"/>
      <c r="D5" s="152"/>
      <c r="E5" s="152"/>
      <c r="F5" s="152"/>
      <c r="G5" s="152"/>
    </row>
    <row r="6" spans="1:13" ht="25.5" x14ac:dyDescent="0.35">
      <c r="A6" s="151"/>
      <c r="B6" s="152"/>
      <c r="C6" s="154" t="s">
        <v>122</v>
      </c>
      <c r="D6" s="152"/>
      <c r="E6" s="152"/>
      <c r="F6" s="152"/>
      <c r="G6" s="152"/>
    </row>
    <row r="7" spans="1:13" ht="48.75" customHeight="1" x14ac:dyDescent="0.35">
      <c r="A7" s="155" t="s">
        <v>4</v>
      </c>
      <c r="B7" s="156" t="s">
        <v>5</v>
      </c>
      <c r="C7" s="377" t="s">
        <v>80</v>
      </c>
      <c r="D7" s="143"/>
      <c r="E7" s="155" t="s">
        <v>6</v>
      </c>
      <c r="F7" s="156" t="s">
        <v>5</v>
      </c>
      <c r="G7" s="378" t="str">
        <f>IFERROR(VLOOKUP(C7,PERSONEL!A:F,2,0),"")</f>
        <v>Bilgisayar İşletmeni</v>
      </c>
      <c r="M7" s="144"/>
    </row>
    <row r="8" spans="1:13" ht="48.75" customHeight="1" x14ac:dyDescent="0.2">
      <c r="A8" s="155" t="s">
        <v>7</v>
      </c>
      <c r="B8" s="156" t="s">
        <v>5</v>
      </c>
      <c r="C8" s="378" t="str">
        <f>IFERROR(VLOOKUP(C7,PERSONEL!A:F,3,0),"")</f>
        <v>9165</v>
      </c>
      <c r="D8" s="143"/>
      <c r="E8" s="155" t="s">
        <v>8</v>
      </c>
      <c r="F8" s="156" t="s">
        <v>5</v>
      </c>
      <c r="G8" s="378" t="str">
        <f>IFERROR(VLOOKUP(C7,PERSONEL!A:F,4,0),"")</f>
        <v>Muhasebe</v>
      </c>
    </row>
    <row r="9" spans="1:13" ht="48.75" customHeight="1" x14ac:dyDescent="0.2">
      <c r="A9" s="155" t="s">
        <v>9</v>
      </c>
      <c r="B9" s="156" t="s">
        <v>5</v>
      </c>
      <c r="C9" s="379">
        <v>17</v>
      </c>
      <c r="D9" s="143"/>
      <c r="E9" s="155" t="s">
        <v>34</v>
      </c>
      <c r="F9" s="156" t="s">
        <v>5</v>
      </c>
      <c r="G9" s="379"/>
    </row>
    <row r="10" spans="1:13" ht="48.75" customHeight="1" x14ac:dyDescent="0.2">
      <c r="A10" s="155" t="s">
        <v>11</v>
      </c>
      <c r="B10" s="156" t="s">
        <v>5</v>
      </c>
      <c r="C10" s="380">
        <v>44025</v>
      </c>
      <c r="D10" s="145"/>
      <c r="E10" s="155" t="s">
        <v>12</v>
      </c>
      <c r="F10" s="156" t="s">
        <v>5</v>
      </c>
      <c r="G10" s="383">
        <f>IF(C9="","",(C9+C10+G9)-1)</f>
        <v>44041</v>
      </c>
      <c r="J10" s="142"/>
    </row>
    <row r="11" spans="1:13" ht="48.75" customHeight="1" x14ac:dyDescent="0.2">
      <c r="A11" s="155" t="s">
        <v>13</v>
      </c>
      <c r="B11" s="156" t="s">
        <v>5</v>
      </c>
      <c r="C11" s="381" t="s">
        <v>40</v>
      </c>
      <c r="D11" s="146"/>
      <c r="E11" s="155" t="s">
        <v>15</v>
      </c>
      <c r="F11" s="156" t="s">
        <v>5</v>
      </c>
      <c r="G11" s="384" t="s">
        <v>214</v>
      </c>
      <c r="J11" s="147" t="s">
        <v>40</v>
      </c>
      <c r="L11" s="148" t="s">
        <v>48</v>
      </c>
    </row>
    <row r="12" spans="1:13" ht="48.75" customHeight="1" x14ac:dyDescent="0.2">
      <c r="A12" s="157" t="s">
        <v>121</v>
      </c>
      <c r="B12" s="158" t="s">
        <v>5</v>
      </c>
      <c r="C12" s="382" t="s">
        <v>36</v>
      </c>
      <c r="E12" s="155" t="s">
        <v>120</v>
      </c>
      <c r="F12" s="156" t="s">
        <v>5</v>
      </c>
      <c r="G12" s="385" t="s">
        <v>215</v>
      </c>
      <c r="J12" s="147"/>
      <c r="L12" s="148"/>
    </row>
    <row r="13" spans="1:13" ht="24.75" customHeight="1" x14ac:dyDescent="0.2">
      <c r="A13" s="151"/>
      <c r="B13" s="152"/>
      <c r="C13" s="152"/>
      <c r="D13" s="152"/>
      <c r="E13" s="152"/>
      <c r="F13" s="152"/>
      <c r="G13" s="152"/>
      <c r="J13" s="147" t="s">
        <v>43</v>
      </c>
      <c r="L13" s="148" t="s">
        <v>49</v>
      </c>
    </row>
    <row r="14" spans="1:13" ht="23.25" customHeight="1" x14ac:dyDescent="0.2">
      <c r="A14" s="238" t="s">
        <v>139</v>
      </c>
      <c r="B14" s="238"/>
      <c r="C14" s="238"/>
      <c r="D14" s="238"/>
      <c r="E14" s="238"/>
      <c r="F14" s="238"/>
      <c r="G14" s="238"/>
      <c r="J14" s="147" t="s">
        <v>41</v>
      </c>
      <c r="L14" s="148" t="s">
        <v>50</v>
      </c>
    </row>
    <row r="15" spans="1:13" ht="25.5" x14ac:dyDescent="0.2">
      <c r="A15" s="238"/>
      <c r="B15" s="238"/>
      <c r="C15" s="238"/>
      <c r="D15" s="238"/>
      <c r="E15" s="238"/>
      <c r="F15" s="238"/>
      <c r="G15" s="238"/>
      <c r="J15" s="190" t="s">
        <v>150</v>
      </c>
      <c r="L15" s="148" t="s">
        <v>52</v>
      </c>
    </row>
    <row r="16" spans="1:13" ht="25.5" x14ac:dyDescent="0.2">
      <c r="A16" s="238"/>
      <c r="B16" s="238"/>
      <c r="C16" s="238"/>
      <c r="D16" s="238"/>
      <c r="E16" s="238"/>
      <c r="F16" s="238"/>
      <c r="G16" s="238"/>
      <c r="J16" s="182" t="s">
        <v>149</v>
      </c>
      <c r="L16" s="148" t="s">
        <v>51</v>
      </c>
    </row>
    <row r="17" spans="1:12" x14ac:dyDescent="0.2">
      <c r="A17" s="238"/>
      <c r="B17" s="238"/>
      <c r="C17" s="238"/>
      <c r="D17" s="238"/>
      <c r="E17" s="238"/>
      <c r="F17" s="238"/>
      <c r="G17" s="238"/>
      <c r="L17" s="148" t="s">
        <v>53</v>
      </c>
    </row>
    <row r="18" spans="1:12" x14ac:dyDescent="0.2">
      <c r="A18" s="238"/>
      <c r="B18" s="238"/>
      <c r="C18" s="238"/>
      <c r="D18" s="238"/>
      <c r="E18" s="238"/>
      <c r="F18" s="238"/>
      <c r="G18" s="238"/>
      <c r="L18" s="148" t="s">
        <v>54</v>
      </c>
    </row>
    <row r="19" spans="1:12" x14ac:dyDescent="0.2">
      <c r="L19" s="148" t="s">
        <v>38</v>
      </c>
    </row>
    <row r="20" spans="1:12" x14ac:dyDescent="0.2">
      <c r="L20" s="148" t="s">
        <v>55</v>
      </c>
    </row>
    <row r="21" spans="1:12" x14ac:dyDescent="0.2">
      <c r="L21" s="148" t="s">
        <v>56</v>
      </c>
    </row>
    <row r="22" spans="1:12" x14ac:dyDescent="0.2">
      <c r="L22" s="148" t="s">
        <v>57</v>
      </c>
    </row>
    <row r="23" spans="1:12" x14ac:dyDescent="0.2">
      <c r="L23" s="148" t="s">
        <v>58</v>
      </c>
    </row>
    <row r="37" spans="10:13" x14ac:dyDescent="0.2">
      <c r="J37" s="149"/>
      <c r="K37" s="149"/>
      <c r="L37" s="150"/>
      <c r="M37" s="149"/>
    </row>
    <row r="38" spans="10:13" x14ac:dyDescent="0.2">
      <c r="J38" s="149"/>
      <c r="K38" s="149"/>
      <c r="L38" s="150"/>
      <c r="M38" s="149"/>
    </row>
    <row r="39" spans="10:13" x14ac:dyDescent="0.2">
      <c r="J39" s="149"/>
      <c r="K39" s="149"/>
      <c r="L39" s="150"/>
      <c r="M39" s="149"/>
    </row>
    <row r="40" spans="10:13" x14ac:dyDescent="0.2">
      <c r="J40" s="149"/>
      <c r="K40" s="149"/>
      <c r="L40" s="150"/>
      <c r="M40" s="149"/>
    </row>
    <row r="41" spans="10:13" x14ac:dyDescent="0.2">
      <c r="J41" s="149"/>
      <c r="K41" s="149"/>
      <c r="L41" s="150"/>
      <c r="M41" s="149"/>
    </row>
    <row r="42" spans="10:13" x14ac:dyDescent="0.2">
      <c r="J42" s="149"/>
      <c r="K42" s="149"/>
      <c r="L42" s="150"/>
      <c r="M42" s="149"/>
    </row>
    <row r="43" spans="10:13" x14ac:dyDescent="0.2">
      <c r="J43" s="149"/>
      <c r="K43" s="149"/>
      <c r="L43" s="150"/>
      <c r="M43" s="149"/>
    </row>
    <row r="44" spans="10:13" x14ac:dyDescent="0.2">
      <c r="J44" s="149"/>
      <c r="K44" s="149"/>
      <c r="L44" s="150"/>
      <c r="M44" s="149"/>
    </row>
    <row r="45" spans="10:13" x14ac:dyDescent="0.2">
      <c r="J45" s="149"/>
      <c r="K45" s="149"/>
      <c r="L45" s="150"/>
      <c r="M45" s="149"/>
    </row>
    <row r="46" spans="10:13" x14ac:dyDescent="0.2">
      <c r="J46" s="149"/>
      <c r="K46" s="149"/>
      <c r="L46" s="150"/>
      <c r="M46" s="149"/>
    </row>
  </sheetData>
  <sheetProtection algorithmName="SHA-512" hashValue="dJmu+l+jtve25jJtJmlZNU/XngyPF73zd51qNE1Z0IQiy22Odk2UF/PG08LU40ALjutWjNBQcNI2cm+rRpCbkg==" saltValue="aHgdSzY4/y3FzeKx6mWGww==" spinCount="100000" sheet="1" objects="1" scenarios="1" formatCells="0"/>
  <dataConsolidate/>
  <mergeCells count="1">
    <mergeCell ref="A14:G18"/>
  </mergeCells>
  <dataValidations count="1">
    <dataValidation type="list" allowBlank="1" showInputMessage="1" showErrorMessage="1" sqref="C11:D11">
      <formula1>$J$10:$J$18</formula1>
    </dataValidation>
  </dataValidations>
  <pageMargins left="0.7" right="0.7" top="0.75" bottom="0.75" header="0.3" footer="0.3"/>
  <pageSetup paperSize="9" scale="51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PERSONEL!$L$1:$L$4</xm:f>
          </x14:formula1>
          <xm:sqref>C12</xm:sqref>
        </x14:dataValidation>
        <x14:dataValidation type="list" allowBlank="1" showInputMessage="1" showErrorMessage="1">
          <x14:formula1>
            <xm:f>PERSONEL!$A:$A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W49"/>
  <sheetViews>
    <sheetView showGridLines="0" showZeros="0" zoomScale="145" zoomScaleNormal="145" zoomScaleSheetLayoutView="160" workbookViewId="0">
      <pane ySplit="4" topLeftCell="A5" activePane="bottomLeft" state="frozenSplit"/>
      <selection activeCell="G18" sqref="G18"/>
      <selection pane="bottomLeft" activeCell="B28" sqref="B28:Q28"/>
    </sheetView>
  </sheetViews>
  <sheetFormatPr defaultColWidth="0" defaultRowHeight="12.75" customHeight="1" zeroHeight="1" x14ac:dyDescent="0.2"/>
  <cols>
    <col min="1" max="1" width="1.140625" style="2" customWidth="1"/>
    <col min="2" max="2" width="10.28515625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.710937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7.85546875" style="2" customWidth="1"/>
    <col min="16" max="16" width="17.85546875" style="2" customWidth="1"/>
    <col min="17" max="17" width="6.28515625" style="2" customWidth="1"/>
    <col min="18" max="18" width="0.5703125" style="71" customWidth="1"/>
    <col min="19" max="19" width="9.140625" style="71" hidden="1" customWidth="1"/>
    <col min="20" max="21" width="0" style="2" hidden="1" customWidth="1"/>
    <col min="22" max="22" width="0" style="56" hidden="1" customWidth="1"/>
    <col min="23" max="23" width="0" style="2" hidden="1" customWidth="1"/>
    <col min="24" max="16384" width="9.140625" style="2" hidden="1"/>
  </cols>
  <sheetData>
    <row r="1" spans="1:22" s="71" customFormat="1" ht="17.100000000000001" customHeight="1" x14ac:dyDescent="0.2">
      <c r="A1" s="109"/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21"/>
      <c r="V1" s="104"/>
    </row>
    <row r="2" spans="1:22" s="71" customFormat="1" ht="17.100000000000001" customHeight="1" x14ac:dyDescent="0.2">
      <c r="A2" s="108"/>
      <c r="B2" s="239" t="s">
        <v>151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60" t="s">
        <v>74</v>
      </c>
      <c r="V2" s="104"/>
    </row>
    <row r="3" spans="1:22" s="71" customFormat="1" ht="14.1" customHeight="1" x14ac:dyDescent="0.2">
      <c r="A3" s="15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04"/>
      <c r="V3" s="104"/>
    </row>
    <row r="4" spans="1:22" s="71" customFormat="1" ht="17.100000000000001" customHeight="1" x14ac:dyDescent="0.2">
      <c r="A4" s="108"/>
      <c r="B4" s="239" t="s">
        <v>37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60" t="s">
        <v>76</v>
      </c>
      <c r="V4" s="104"/>
    </row>
    <row r="5" spans="1:22" ht="2.1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22" ht="22.5" customHeight="1" x14ac:dyDescent="0.2">
      <c r="A6" s="241" t="s">
        <v>4</v>
      </c>
      <c r="B6" s="242"/>
      <c r="C6" s="242"/>
      <c r="D6" s="242"/>
      <c r="E6" s="78" t="s">
        <v>5</v>
      </c>
      <c r="F6" s="243" t="str">
        <f>'1'!C7</f>
        <v>Ali ÖZEN</v>
      </c>
      <c r="G6" s="243"/>
      <c r="H6" s="243"/>
      <c r="I6" s="243"/>
      <c r="J6" s="241" t="s">
        <v>6</v>
      </c>
      <c r="K6" s="242"/>
      <c r="L6" s="242"/>
      <c r="M6" s="242"/>
      <c r="N6" s="78" t="s">
        <v>5</v>
      </c>
      <c r="O6" s="244" t="str">
        <f>'1'!G7</f>
        <v>Bilgisayar İşletmeni</v>
      </c>
      <c r="P6" s="244"/>
      <c r="Q6" s="245"/>
      <c r="R6" s="159"/>
      <c r="T6" s="56"/>
    </row>
    <row r="7" spans="1:22" ht="22.5" customHeight="1" x14ac:dyDescent="0.2">
      <c r="A7" s="241" t="s">
        <v>7</v>
      </c>
      <c r="B7" s="242"/>
      <c r="C7" s="242"/>
      <c r="D7" s="242"/>
      <c r="E7" s="78" t="s">
        <v>5</v>
      </c>
      <c r="F7" s="243" t="str">
        <f>'1'!C8</f>
        <v>9165</v>
      </c>
      <c r="G7" s="243"/>
      <c r="H7" s="243"/>
      <c r="I7" s="243"/>
      <c r="J7" s="241" t="s">
        <v>8</v>
      </c>
      <c r="K7" s="242"/>
      <c r="L7" s="242"/>
      <c r="M7" s="242"/>
      <c r="N7" s="78" t="s">
        <v>5</v>
      </c>
      <c r="O7" s="243" t="str">
        <f>'1'!G8</f>
        <v>Muhasebe</v>
      </c>
      <c r="P7" s="243"/>
      <c r="Q7" s="246"/>
      <c r="R7" s="159"/>
      <c r="T7" s="59" t="s">
        <v>40</v>
      </c>
      <c r="V7" s="58" t="s">
        <v>48</v>
      </c>
    </row>
    <row r="8" spans="1:22" ht="22.5" customHeight="1" x14ac:dyDescent="0.2">
      <c r="A8" s="241" t="s">
        <v>9</v>
      </c>
      <c r="B8" s="242"/>
      <c r="C8" s="242"/>
      <c r="D8" s="242"/>
      <c r="E8" s="78" t="s">
        <v>5</v>
      </c>
      <c r="F8" s="247">
        <f>'1'!C9</f>
        <v>17</v>
      </c>
      <c r="G8" s="247"/>
      <c r="H8" s="247"/>
      <c r="I8" s="247"/>
      <c r="J8" s="248" t="s">
        <v>34</v>
      </c>
      <c r="K8" s="242"/>
      <c r="L8" s="242"/>
      <c r="M8" s="242"/>
      <c r="N8" s="78" t="s">
        <v>5</v>
      </c>
      <c r="O8" s="247">
        <f>'1'!G9</f>
        <v>0</v>
      </c>
      <c r="P8" s="247"/>
      <c r="Q8" s="249"/>
      <c r="R8" s="159"/>
      <c r="T8" s="59" t="s">
        <v>43</v>
      </c>
      <c r="V8" s="58" t="s">
        <v>49</v>
      </c>
    </row>
    <row r="9" spans="1:22" ht="22.5" customHeight="1" x14ac:dyDescent="0.2">
      <c r="A9" s="241" t="s">
        <v>11</v>
      </c>
      <c r="B9" s="242"/>
      <c r="C9" s="242"/>
      <c r="D9" s="242"/>
      <c r="E9" s="78" t="s">
        <v>5</v>
      </c>
      <c r="F9" s="250">
        <f>'1'!C10</f>
        <v>44025</v>
      </c>
      <c r="G9" s="250"/>
      <c r="H9" s="250"/>
      <c r="I9" s="250"/>
      <c r="J9" s="241" t="s">
        <v>12</v>
      </c>
      <c r="K9" s="242"/>
      <c r="L9" s="242"/>
      <c r="M9" s="242"/>
      <c r="N9" s="78" t="s">
        <v>5</v>
      </c>
      <c r="O9" s="251">
        <f>'1'!G10</f>
        <v>44041</v>
      </c>
      <c r="P9" s="251"/>
      <c r="Q9" s="252"/>
      <c r="R9" s="159"/>
      <c r="T9" s="59" t="s">
        <v>41</v>
      </c>
      <c r="V9" s="58" t="s">
        <v>50</v>
      </c>
    </row>
    <row r="10" spans="1:22" ht="27.75" customHeight="1" x14ac:dyDescent="0.2">
      <c r="A10" s="241" t="s">
        <v>13</v>
      </c>
      <c r="B10" s="242"/>
      <c r="C10" s="242"/>
      <c r="D10" s="242"/>
      <c r="E10" s="78" t="s">
        <v>5</v>
      </c>
      <c r="F10" s="253" t="str">
        <f>'1'!C11</f>
        <v>YILLIK</v>
      </c>
      <c r="G10" s="253"/>
      <c r="H10" s="253"/>
      <c r="I10" s="253"/>
      <c r="J10" s="248" t="s">
        <v>155</v>
      </c>
      <c r="K10" s="254"/>
      <c r="L10" s="254"/>
      <c r="M10" s="254"/>
      <c r="N10" s="78" t="s">
        <v>5</v>
      </c>
      <c r="O10" s="255" t="str">
        <f>CONCATENATE('1'!G11,"  -  ",'1'!G12)</f>
        <v>İSTANBUL  -  000 000 00 00</v>
      </c>
      <c r="P10" s="255"/>
      <c r="Q10" s="256"/>
      <c r="R10" s="159"/>
      <c r="T10" s="59" t="s">
        <v>42</v>
      </c>
      <c r="V10" s="58" t="s">
        <v>52</v>
      </c>
    </row>
    <row r="11" spans="1:22" ht="9" customHeight="1" x14ac:dyDescent="0.2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159"/>
      <c r="V11" s="58" t="s">
        <v>51</v>
      </c>
    </row>
    <row r="12" spans="1:22" ht="32.25" customHeight="1" x14ac:dyDescent="0.2">
      <c r="A12" s="82"/>
      <c r="B12" s="257" t="str">
        <f>CONCATENATE("      Yukarıda belirtilen süre içinde"," ",(F10)&amp;"  izinli sayılmamı müsaadelerinize arz ederim.")</f>
        <v xml:space="preserve">      Yukarıda belirtilen süre içinde YILLIK  izinli sayılmamı müsaadelerinize arz ederim.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83"/>
      <c r="R12" s="159"/>
      <c r="V12" s="58" t="s">
        <v>53</v>
      </c>
    </row>
    <row r="13" spans="1:22" ht="17.100000000000001" customHeight="1" x14ac:dyDescent="0.2">
      <c r="A13" s="82"/>
      <c r="B13" s="159"/>
      <c r="C13" s="159"/>
      <c r="D13" s="159"/>
      <c r="E13" s="159"/>
      <c r="F13" s="159"/>
      <c r="G13" s="159"/>
      <c r="H13" s="159"/>
      <c r="I13" s="159"/>
      <c r="J13" s="258"/>
      <c r="K13" s="258"/>
      <c r="L13" s="258"/>
      <c r="M13" s="258"/>
      <c r="N13" s="258"/>
      <c r="O13" s="258"/>
      <c r="P13" s="258"/>
      <c r="Q13" s="83"/>
      <c r="R13" s="159"/>
      <c r="V13" s="58" t="s">
        <v>54</v>
      </c>
    </row>
    <row r="14" spans="1:22" ht="17.100000000000001" customHeight="1" x14ac:dyDescent="0.2">
      <c r="A14" s="82"/>
      <c r="B14" s="264"/>
      <c r="C14" s="264"/>
      <c r="D14" s="264"/>
      <c r="E14" s="264"/>
      <c r="F14" s="264"/>
      <c r="G14" s="264"/>
      <c r="H14" s="159"/>
      <c r="I14" s="159"/>
      <c r="J14" s="51" t="s">
        <v>17</v>
      </c>
      <c r="K14" s="160" t="s">
        <v>5</v>
      </c>
      <c r="L14" s="259">
        <f ca="1">TODAY()</f>
        <v>44014</v>
      </c>
      <c r="M14" s="260"/>
      <c r="N14" s="260"/>
      <c r="O14" s="260"/>
      <c r="P14" s="260"/>
      <c r="Q14" s="261"/>
      <c r="R14" s="159"/>
      <c r="V14" s="58" t="s">
        <v>38</v>
      </c>
    </row>
    <row r="15" spans="1:22" ht="17.100000000000001" customHeight="1" x14ac:dyDescent="0.2">
      <c r="A15" s="82"/>
      <c r="B15" s="264"/>
      <c r="C15" s="264"/>
      <c r="D15" s="264"/>
      <c r="E15" s="264"/>
      <c r="F15" s="264"/>
      <c r="G15" s="264"/>
      <c r="H15" s="159"/>
      <c r="I15" s="159"/>
      <c r="J15" s="51" t="s">
        <v>18</v>
      </c>
      <c r="K15" s="160" t="s">
        <v>5</v>
      </c>
      <c r="L15" s="75"/>
      <c r="M15" s="262"/>
      <c r="N15" s="262"/>
      <c r="O15" s="262"/>
      <c r="P15" s="262"/>
      <c r="Q15" s="263"/>
      <c r="R15" s="159"/>
      <c r="V15" s="58" t="s">
        <v>55</v>
      </c>
    </row>
    <row r="16" spans="1:22" ht="35.25" customHeight="1" x14ac:dyDescent="0.2">
      <c r="A16" s="82"/>
      <c r="B16" s="270"/>
      <c r="C16" s="270"/>
      <c r="D16" s="270"/>
      <c r="E16" s="270"/>
      <c r="F16" s="270"/>
      <c r="G16" s="270"/>
      <c r="H16" s="159"/>
      <c r="I16" s="159"/>
      <c r="J16" s="105" t="s">
        <v>4</v>
      </c>
      <c r="K16" s="105" t="s">
        <v>5</v>
      </c>
      <c r="L16" s="75"/>
      <c r="M16" s="277" t="str">
        <f>F6</f>
        <v>Ali ÖZEN</v>
      </c>
      <c r="N16" s="277"/>
      <c r="O16" s="277"/>
      <c r="P16" s="277"/>
      <c r="Q16" s="278"/>
      <c r="R16" s="76"/>
      <c r="V16" s="58" t="s">
        <v>56</v>
      </c>
    </row>
    <row r="17" spans="1:22" ht="21" customHeight="1" x14ac:dyDescent="0.2">
      <c r="A17" s="84"/>
      <c r="B17" s="279"/>
      <c r="C17" s="279"/>
      <c r="D17" s="279"/>
      <c r="E17" s="279"/>
      <c r="F17" s="279"/>
      <c r="G17" s="279"/>
      <c r="H17" s="161"/>
      <c r="I17" s="161"/>
      <c r="J17" s="161"/>
      <c r="K17" s="161"/>
      <c r="L17" s="161"/>
      <c r="M17" s="161"/>
      <c r="N17" s="161"/>
      <c r="O17" s="161"/>
      <c r="P17" s="161"/>
      <c r="Q17" s="85"/>
      <c r="R17" s="159"/>
      <c r="V17" s="58" t="s">
        <v>57</v>
      </c>
    </row>
    <row r="18" spans="1:22" ht="17.100000000000001" customHeight="1" x14ac:dyDescent="0.2">
      <c r="A18" s="280" t="str">
        <f>CONCATENATE("      Adı geçenin belirtilen tarihler arasında "," ",(F10)&amp;"  izinli sayılmasında sakınca yoktur.")</f>
        <v xml:space="preserve">      Adı geçenin belirtilen tarihler arasında  YILLIK  izinli sayılmasında sakınca yoktur.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159"/>
      <c r="V18" s="58" t="s">
        <v>58</v>
      </c>
    </row>
    <row r="19" spans="1:22" ht="17.100000000000001" customHeight="1" x14ac:dyDescent="0.2">
      <c r="A19" s="170"/>
      <c r="B19" s="171"/>
      <c r="C19" s="171"/>
      <c r="D19" s="171"/>
      <c r="E19" s="171"/>
      <c r="F19" s="171"/>
      <c r="G19" s="171"/>
      <c r="H19" s="172"/>
      <c r="I19" s="173"/>
      <c r="J19" s="173"/>
      <c r="K19" s="173"/>
      <c r="L19" s="173"/>
      <c r="M19" s="171"/>
      <c r="N19" s="171"/>
      <c r="O19" s="171"/>
      <c r="P19" s="171"/>
      <c r="Q19" s="174"/>
      <c r="R19" s="159"/>
    </row>
    <row r="20" spans="1:22" ht="9.9499999999999993" customHeight="1" x14ac:dyDescent="0.2">
      <c r="A20" s="82"/>
      <c r="B20" s="159"/>
      <c r="C20" s="159"/>
      <c r="D20" s="159"/>
      <c r="E20" s="159"/>
      <c r="F20" s="159"/>
      <c r="G20" s="159"/>
      <c r="H20" s="159"/>
      <c r="I20" s="86"/>
      <c r="J20" s="86"/>
      <c r="K20" s="86"/>
      <c r="L20" s="86"/>
      <c r="M20" s="159"/>
      <c r="N20" s="159"/>
      <c r="O20" s="159"/>
      <c r="P20" s="159"/>
      <c r="Q20" s="83"/>
      <c r="R20" s="159"/>
    </row>
    <row r="21" spans="1:22" ht="17.100000000000001" customHeight="1" x14ac:dyDescent="0.2">
      <c r="A21" s="118"/>
      <c r="B21" s="119"/>
      <c r="C21" s="119"/>
      <c r="D21" s="159"/>
      <c r="E21" s="119"/>
      <c r="F21" s="119"/>
      <c r="G21" s="119"/>
      <c r="H21" s="159"/>
      <c r="I21" s="274"/>
      <c r="J21" s="274"/>
      <c r="K21" s="51"/>
      <c r="L21" s="77"/>
      <c r="M21" s="110"/>
      <c r="N21" s="110"/>
      <c r="O21" s="110"/>
      <c r="P21" s="110"/>
      <c r="Q21" s="117"/>
      <c r="R21" s="159"/>
    </row>
    <row r="22" spans="1:22" s="132" customFormat="1" ht="17.100000000000001" customHeight="1" x14ac:dyDescent="0.2">
      <c r="A22" s="283" t="str">
        <f>IFERROR(VLOOKUP(F6,PERSONEL!A:F,5,0),"")</f>
        <v>Hüseyin Fevzi DURAN</v>
      </c>
      <c r="B22" s="284"/>
      <c r="C22" s="284"/>
      <c r="D22" s="284"/>
      <c r="E22" s="284"/>
      <c r="F22" s="284"/>
      <c r="G22" s="284"/>
      <c r="H22" s="284"/>
      <c r="I22" s="129"/>
      <c r="J22" s="129"/>
      <c r="K22" s="105"/>
      <c r="L22" s="130"/>
      <c r="M22" s="395" t="s">
        <v>46</v>
      </c>
      <c r="N22" s="395"/>
      <c r="O22" s="395"/>
      <c r="P22" s="395"/>
      <c r="Q22" s="396"/>
      <c r="R22" s="128"/>
      <c r="S22" s="131"/>
      <c r="V22" s="56"/>
    </row>
    <row r="23" spans="1:22" s="126" customFormat="1" ht="17.100000000000001" customHeight="1" x14ac:dyDescent="0.2">
      <c r="A23" s="374" t="str">
        <f>IFERROR(VLOOKUP(F6,PERSONEL!A:F,6,0),"")</f>
        <v>Yüksekokul Sekreteri</v>
      </c>
      <c r="B23" s="287"/>
      <c r="C23" s="287"/>
      <c r="D23" s="287"/>
      <c r="E23" s="287"/>
      <c r="F23" s="287"/>
      <c r="G23" s="287"/>
      <c r="H23" s="287"/>
      <c r="I23" s="124"/>
      <c r="J23" s="124"/>
      <c r="K23" s="162"/>
      <c r="L23" s="124" t="s">
        <v>10</v>
      </c>
      <c r="M23" s="375" t="s">
        <v>39</v>
      </c>
      <c r="N23" s="375"/>
      <c r="O23" s="375"/>
      <c r="P23" s="375"/>
      <c r="Q23" s="376"/>
      <c r="R23" s="159"/>
      <c r="S23" s="125"/>
      <c r="V23" s="127"/>
    </row>
    <row r="24" spans="1:22" ht="12.95" customHeight="1" x14ac:dyDescent="0.2">
      <c r="A24" s="82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83"/>
      <c r="R24" s="159"/>
    </row>
    <row r="25" spans="1:22" ht="20.25" customHeight="1" x14ac:dyDescent="0.2">
      <c r="A25" s="87"/>
      <c r="B25" s="275" t="s">
        <v>47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6"/>
      <c r="R25" s="159"/>
    </row>
    <row r="26" spans="1:22" ht="19.5" customHeight="1" x14ac:dyDescent="0.2">
      <c r="A26" s="82"/>
      <c r="B26" s="272" t="s">
        <v>61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3"/>
      <c r="R26" s="159"/>
    </row>
    <row r="27" spans="1:22" ht="26.25" customHeight="1" x14ac:dyDescent="0.2">
      <c r="A27" s="82"/>
      <c r="B27" s="159"/>
      <c r="C27" s="159"/>
      <c r="D27" s="159"/>
      <c r="E27" s="159"/>
      <c r="F27" s="159"/>
      <c r="G27" s="159"/>
      <c r="H27" s="274"/>
      <c r="I27" s="274"/>
      <c r="J27" s="274"/>
      <c r="K27" s="274"/>
      <c r="L27" s="274"/>
      <c r="M27" s="274"/>
      <c r="N27" s="274"/>
      <c r="O27" s="274"/>
      <c r="P27" s="159"/>
      <c r="Q27" s="83"/>
      <c r="R27" s="159"/>
    </row>
    <row r="28" spans="1:22" ht="26.25" customHeight="1" x14ac:dyDescent="0.2">
      <c r="A28" s="82"/>
      <c r="B28" s="395" t="s">
        <v>152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6"/>
      <c r="R28" s="159"/>
    </row>
    <row r="29" spans="1:22" x14ac:dyDescent="0.2">
      <c r="A29" s="88"/>
      <c r="B29" s="397" t="s">
        <v>35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8"/>
    </row>
    <row r="30" spans="1:22" ht="3.75" customHeight="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1:22" x14ac:dyDescent="0.2"/>
    <row r="32" spans="1:22" s="3" customFormat="1" x14ac:dyDescent="0.2">
      <c r="B32" s="271" t="s">
        <v>32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V32" s="60"/>
    </row>
    <row r="33" spans="1:22" s="134" customFormat="1" ht="18" customHeight="1" x14ac:dyDescent="0.2">
      <c r="A33" s="133"/>
      <c r="B33" s="292" t="s">
        <v>33</v>
      </c>
      <c r="C33" s="292"/>
      <c r="D33" s="292"/>
      <c r="E33" s="292"/>
      <c r="F33" s="292"/>
      <c r="G33" s="292"/>
      <c r="H33" s="292"/>
      <c r="I33" s="168"/>
      <c r="J33" s="168"/>
      <c r="K33" s="168"/>
      <c r="L33" s="168"/>
      <c r="M33" s="168"/>
      <c r="N33" s="168"/>
      <c r="O33" s="168"/>
      <c r="P33" s="168"/>
      <c r="Q33" s="168"/>
      <c r="R33" s="169"/>
      <c r="V33" s="135"/>
    </row>
    <row r="34" spans="1:22" s="3" customFormat="1" ht="18" customHeight="1" x14ac:dyDescent="0.2">
      <c r="A34" s="136"/>
      <c r="B34" s="169"/>
      <c r="C34" s="16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169"/>
      <c r="V34" s="60"/>
    </row>
    <row r="35" spans="1:22" s="3" customFormat="1" ht="18" customHeight="1" x14ac:dyDescent="0.2">
      <c r="A35" s="285" t="s">
        <v>4</v>
      </c>
      <c r="B35" s="286"/>
      <c r="C35" s="123" t="s">
        <v>5</v>
      </c>
      <c r="D35" s="287" t="str">
        <f>'1'!C12</f>
        <v>ALİ ÖZEN</v>
      </c>
      <c r="E35" s="287"/>
      <c r="F35" s="287"/>
      <c r="G35" s="287"/>
      <c r="H35" s="96"/>
      <c r="I35" s="94"/>
      <c r="J35" s="94"/>
      <c r="K35" s="288"/>
      <c r="L35" s="289"/>
      <c r="M35" s="290"/>
      <c r="N35" s="291" t="s">
        <v>71</v>
      </c>
      <c r="O35" s="291"/>
      <c r="P35" s="291"/>
      <c r="Q35" s="291"/>
      <c r="R35" s="169"/>
      <c r="V35" s="60"/>
    </row>
    <row r="36" spans="1:22" s="3" customFormat="1" ht="13.5" customHeight="1" x14ac:dyDescent="0.2">
      <c r="A36" s="293" t="s">
        <v>6</v>
      </c>
      <c r="B36" s="294"/>
      <c r="C36" s="93" t="s">
        <v>5</v>
      </c>
      <c r="D36" s="295" t="str">
        <f>IFERROR(VLOOKUP(D35,PERSONEL!A:E,2,0),"")</f>
        <v>Bilgisayar İşletmeni</v>
      </c>
      <c r="E36" s="295"/>
      <c r="F36" s="295"/>
      <c r="G36" s="295"/>
      <c r="H36" s="96"/>
      <c r="I36" s="95"/>
      <c r="J36" s="95"/>
      <c r="K36" s="96"/>
      <c r="L36" s="96"/>
      <c r="M36" s="96"/>
      <c r="N36" s="97"/>
      <c r="O36" s="98"/>
      <c r="P36" s="98"/>
      <c r="Q36" s="175"/>
      <c r="R36" s="169"/>
      <c r="V36" s="60"/>
    </row>
    <row r="37" spans="1:22" s="3" customFormat="1" ht="18" customHeight="1" x14ac:dyDescent="0.2">
      <c r="A37" s="293"/>
      <c r="B37" s="294"/>
      <c r="C37" s="93"/>
      <c r="D37" s="96"/>
      <c r="E37" s="96"/>
      <c r="F37" s="96"/>
      <c r="G37" s="96"/>
      <c r="H37" s="96"/>
      <c r="I37" s="99"/>
      <c r="J37" s="99"/>
      <c r="K37" s="288"/>
      <c r="L37" s="289"/>
      <c r="M37" s="290"/>
      <c r="N37" s="301" t="s">
        <v>72</v>
      </c>
      <c r="O37" s="301"/>
      <c r="P37" s="301"/>
      <c r="Q37" s="301"/>
      <c r="R37" s="169"/>
      <c r="V37" s="60"/>
    </row>
    <row r="38" spans="1:22" s="3" customFormat="1" ht="11.25" customHeight="1" x14ac:dyDescent="0.2">
      <c r="A38" s="136"/>
      <c r="B38" s="169"/>
      <c r="C38" s="169"/>
      <c r="D38" s="96"/>
      <c r="E38" s="96"/>
      <c r="F38" s="96"/>
      <c r="G38" s="96"/>
      <c r="H38" s="96"/>
      <c r="I38" s="100"/>
      <c r="J38" s="100"/>
      <c r="K38" s="92"/>
      <c r="L38" s="92"/>
      <c r="M38" s="92"/>
      <c r="N38" s="97"/>
      <c r="O38" s="101"/>
      <c r="P38" s="101"/>
      <c r="Q38" s="176"/>
      <c r="R38" s="169"/>
      <c r="V38" s="60"/>
    </row>
    <row r="39" spans="1:22" s="3" customFormat="1" ht="15.75" customHeight="1" x14ac:dyDescent="0.2">
      <c r="A39" s="137"/>
      <c r="B39" s="103" t="s">
        <v>23</v>
      </c>
      <c r="C39" s="71"/>
      <c r="D39" s="71"/>
      <c r="E39" s="71"/>
      <c r="G39" s="111" t="s">
        <v>77</v>
      </c>
      <c r="I39" s="111" t="s">
        <v>78</v>
      </c>
      <c r="J39" s="94"/>
      <c r="K39" s="288"/>
      <c r="L39" s="289"/>
      <c r="M39" s="290"/>
      <c r="N39" s="302" t="s">
        <v>73</v>
      </c>
      <c r="O39" s="302"/>
      <c r="P39" s="302"/>
      <c r="Q39" s="302"/>
      <c r="V39" s="60"/>
    </row>
    <row r="40" spans="1:22" s="3" customFormat="1" ht="6" customHeight="1" x14ac:dyDescent="0.2">
      <c r="A40" s="137"/>
      <c r="K40" s="94"/>
      <c r="L40" s="92"/>
      <c r="M40" s="92"/>
      <c r="N40" s="71"/>
      <c r="O40" s="102"/>
      <c r="P40" s="102"/>
      <c r="Q40" s="102"/>
      <c r="V40" s="60"/>
    </row>
    <row r="41" spans="1:22" s="3" customFormat="1" ht="15" customHeight="1" x14ac:dyDescent="0.2">
      <c r="A41" s="137"/>
      <c r="B41" s="122">
        <f ca="1">B42-365</f>
        <v>43649</v>
      </c>
      <c r="C41" s="60" t="s">
        <v>63</v>
      </c>
      <c r="E41" s="104"/>
      <c r="G41" s="120" t="s">
        <v>119</v>
      </c>
      <c r="I41" s="296" t="s">
        <v>119</v>
      </c>
      <c r="J41" s="296"/>
      <c r="K41" s="303" t="s">
        <v>75</v>
      </c>
      <c r="L41" s="304"/>
      <c r="M41" s="304"/>
      <c r="N41" s="304"/>
      <c r="O41" s="304"/>
      <c r="P41" s="304"/>
      <c r="Q41" s="305"/>
      <c r="V41" s="60"/>
    </row>
    <row r="42" spans="1:22" s="71" customFormat="1" ht="33.75" customHeight="1" x14ac:dyDescent="0.2">
      <c r="A42" s="138"/>
      <c r="B42" s="122">
        <f ca="1">L14</f>
        <v>44014</v>
      </c>
      <c r="C42" s="60" t="s">
        <v>63</v>
      </c>
      <c r="D42" s="3"/>
      <c r="E42" s="104"/>
      <c r="F42" s="3"/>
      <c r="G42" s="120" t="s">
        <v>119</v>
      </c>
      <c r="H42" s="3"/>
      <c r="I42" s="296" t="s">
        <v>119</v>
      </c>
      <c r="J42" s="296"/>
      <c r="K42" s="297" t="s">
        <v>123</v>
      </c>
      <c r="L42" s="298"/>
      <c r="M42" s="298"/>
      <c r="N42" s="298"/>
      <c r="O42" s="298"/>
      <c r="P42" s="191" t="s">
        <v>125</v>
      </c>
      <c r="Q42" s="192"/>
      <c r="V42" s="104"/>
    </row>
    <row r="43" spans="1:22" s="71" customFormat="1" ht="41.25" customHeight="1" x14ac:dyDescent="0.25">
      <c r="A43" s="138"/>
      <c r="B43" s="306" t="s">
        <v>146</v>
      </c>
      <c r="C43" s="306"/>
      <c r="D43" s="306"/>
      <c r="E43" s="306"/>
      <c r="F43" s="306"/>
      <c r="G43" s="306"/>
      <c r="H43" s="306"/>
      <c r="I43" s="307" t="s">
        <v>119</v>
      </c>
      <c r="J43" s="308"/>
      <c r="K43" s="299" t="s">
        <v>124</v>
      </c>
      <c r="L43" s="300"/>
      <c r="M43" s="300"/>
      <c r="N43" s="300"/>
      <c r="O43" s="300"/>
      <c r="P43" s="106" t="s">
        <v>126</v>
      </c>
      <c r="Q43" s="107"/>
      <c r="R43" s="193"/>
      <c r="V43" s="104"/>
    </row>
    <row r="44" spans="1:22" s="71" customFormat="1" x14ac:dyDescent="0.2">
      <c r="A44" s="138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V44" s="104"/>
    </row>
    <row r="45" spans="1:22" x14ac:dyDescent="0.2"/>
    <row r="46" spans="1:22" x14ac:dyDescent="0.2"/>
    <row r="47" spans="1:22" x14ac:dyDescent="0.2"/>
    <row r="48" spans="1:22" x14ac:dyDescent="0.2"/>
    <row r="49" s="2" customFormat="1" x14ac:dyDescent="0.2"/>
  </sheetData>
  <sheetProtection algorithmName="SHA-512" hashValue="BWt/qWX4hLH/mnr+8NZx3L10ZYIBvRfIdL8SocAMzhuj44bGMVvZpwPrh1crS5L56cGlXJAQYWYOP9uhld0oBg==" saltValue="eeAxRfaypw/oR3YAVZd07A==" spinCount="100000" sheet="1" selectLockedCells="1"/>
  <mergeCells count="64">
    <mergeCell ref="A22:H22"/>
    <mergeCell ref="A36:B36"/>
    <mergeCell ref="D36:G36"/>
    <mergeCell ref="I42:J42"/>
    <mergeCell ref="K42:O42"/>
    <mergeCell ref="K43:O43"/>
    <mergeCell ref="A37:B37"/>
    <mergeCell ref="K37:M37"/>
    <mergeCell ref="N37:Q37"/>
    <mergeCell ref="K39:M39"/>
    <mergeCell ref="N39:Q39"/>
    <mergeCell ref="I41:J41"/>
    <mergeCell ref="K41:Q41"/>
    <mergeCell ref="B43:H43"/>
    <mergeCell ref="I43:J43"/>
    <mergeCell ref="A35:B35"/>
    <mergeCell ref="D35:G35"/>
    <mergeCell ref="K35:M35"/>
    <mergeCell ref="N35:Q35"/>
    <mergeCell ref="B33:H33"/>
    <mergeCell ref="M22:Q22"/>
    <mergeCell ref="M23:Q23"/>
    <mergeCell ref="B16:G16"/>
    <mergeCell ref="B32:P32"/>
    <mergeCell ref="B26:Q26"/>
    <mergeCell ref="H27:O27"/>
    <mergeCell ref="B28:Q28"/>
    <mergeCell ref="B29:Q29"/>
    <mergeCell ref="B25:Q25"/>
    <mergeCell ref="M16:Q16"/>
    <mergeCell ref="B17:G17"/>
    <mergeCell ref="A18:Q18"/>
    <mergeCell ref="I21:J21"/>
    <mergeCell ref="A23:H23"/>
    <mergeCell ref="B12:P12"/>
    <mergeCell ref="J13:P13"/>
    <mergeCell ref="L14:Q14"/>
    <mergeCell ref="M15:Q15"/>
    <mergeCell ref="B15:G15"/>
    <mergeCell ref="B14:G14"/>
    <mergeCell ref="A9:D9"/>
    <mergeCell ref="F9:I9"/>
    <mergeCell ref="J9:M9"/>
    <mergeCell ref="O9:Q9"/>
    <mergeCell ref="A10:D10"/>
    <mergeCell ref="F10:I10"/>
    <mergeCell ref="J10:M10"/>
    <mergeCell ref="O10:Q10"/>
    <mergeCell ref="A7:D7"/>
    <mergeCell ref="F7:I7"/>
    <mergeCell ref="J7:M7"/>
    <mergeCell ref="O7:Q7"/>
    <mergeCell ref="A8:D8"/>
    <mergeCell ref="F8:I8"/>
    <mergeCell ref="J8:M8"/>
    <mergeCell ref="O8:Q8"/>
    <mergeCell ref="B1:Q1"/>
    <mergeCell ref="B2:Q2"/>
    <mergeCell ref="B3:Q3"/>
    <mergeCell ref="B4:Q4"/>
    <mergeCell ref="A6:D6"/>
    <mergeCell ref="F6:I6"/>
    <mergeCell ref="J6:M6"/>
    <mergeCell ref="O6:Q6"/>
  </mergeCells>
  <dataValidations count="1">
    <dataValidation type="list" allowBlank="1" showInputMessage="1" showErrorMessage="1" sqref="O6:Q6">
      <formula1>$V$6:$V$21</formula1>
    </dataValidation>
  </dataValidation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PERSONEL!$I$1:$I$6</xm:f>
          </x14:formula1>
          <xm:sqref>M22:Q22</xm:sqref>
        </x14:dataValidation>
        <x14:dataValidation type="list" allowBlank="1" showInputMessage="1" showErrorMessage="1">
          <x14:formula1>
            <xm:f>PERSONEL!$I$13:$I$18</xm:f>
          </x14:formula1>
          <xm:sqref>B28:Q28</xm:sqref>
        </x14:dataValidation>
        <x14:dataValidation type="list" allowBlank="1" showInputMessage="1" showErrorMessage="1">
          <x14:formula1>
            <xm:f>PERSONEL!$J$13:$J$18</xm:f>
          </x14:formula1>
          <xm:sqref>B29:Q29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2"/>
  <sheetViews>
    <sheetView showGridLines="0" showZeros="0" zoomScale="145" zoomScaleNormal="145" zoomScaleSheetLayoutView="160" workbookViewId="0">
      <pane ySplit="4" topLeftCell="A14" activePane="bottomLeft" state="frozenSplit"/>
      <selection activeCell="G18" sqref="G18"/>
      <selection pane="bottomLeft" activeCell="O9" sqref="O9:Q9"/>
    </sheetView>
  </sheetViews>
  <sheetFormatPr defaultColWidth="0" defaultRowHeight="12.75" customHeight="1" zeroHeight="1" x14ac:dyDescent="0.2"/>
  <cols>
    <col min="1" max="1" width="1.140625" style="2" customWidth="1"/>
    <col min="2" max="2" width="10.28515625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.710937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7.85546875" style="2" customWidth="1"/>
    <col min="16" max="16" width="17.85546875" style="2" customWidth="1"/>
    <col min="17" max="17" width="6.28515625" style="2" customWidth="1"/>
    <col min="18" max="18" width="0.5703125" style="71" customWidth="1"/>
    <col min="19" max="19" width="9.140625" style="71" hidden="1" customWidth="1"/>
    <col min="20" max="21" width="0" style="2" hidden="1" customWidth="1"/>
    <col min="22" max="22" width="0" style="56" hidden="1" customWidth="1"/>
    <col min="23" max="23" width="0" style="2" hidden="1" customWidth="1"/>
    <col min="24" max="16384" width="9.140625" style="2" hidden="1"/>
  </cols>
  <sheetData>
    <row r="1" spans="1:22" s="71" customFormat="1" ht="17.100000000000001" customHeight="1" x14ac:dyDescent="0.2">
      <c r="A1" s="109"/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21"/>
      <c r="V1" s="104"/>
    </row>
    <row r="2" spans="1:22" s="71" customFormat="1" ht="17.100000000000001" customHeight="1" x14ac:dyDescent="0.2">
      <c r="A2" s="108"/>
      <c r="B2" s="239" t="s">
        <v>59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60" t="s">
        <v>74</v>
      </c>
      <c r="V2" s="104"/>
    </row>
    <row r="3" spans="1:22" s="71" customFormat="1" ht="14.1" customHeight="1" x14ac:dyDescent="0.2">
      <c r="A3" s="178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04"/>
      <c r="V3" s="104"/>
    </row>
    <row r="4" spans="1:22" s="71" customFormat="1" ht="17.100000000000001" customHeight="1" x14ac:dyDescent="0.2">
      <c r="A4" s="108"/>
      <c r="B4" s="239" t="s">
        <v>37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60" t="s">
        <v>76</v>
      </c>
      <c r="V4" s="104"/>
    </row>
    <row r="5" spans="1:22" ht="2.1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22" s="186" customFormat="1" ht="26.25" customHeight="1" x14ac:dyDescent="0.2">
      <c r="A6" s="312" t="s">
        <v>4</v>
      </c>
      <c r="B6" s="313"/>
      <c r="C6" s="313"/>
      <c r="D6" s="313"/>
      <c r="E6" s="78" t="s">
        <v>5</v>
      </c>
      <c r="F6" s="243" t="str">
        <f>'1'!C7</f>
        <v>Ali ÖZEN</v>
      </c>
      <c r="G6" s="243"/>
      <c r="H6" s="243"/>
      <c r="I6" s="243"/>
      <c r="J6" s="312" t="s">
        <v>6</v>
      </c>
      <c r="K6" s="313"/>
      <c r="L6" s="313"/>
      <c r="M6" s="313"/>
      <c r="N6" s="78" t="s">
        <v>5</v>
      </c>
      <c r="O6" s="244" t="str">
        <f>'1'!G7</f>
        <v>Bilgisayar İşletmeni</v>
      </c>
      <c r="P6" s="244"/>
      <c r="Q6" s="245"/>
      <c r="R6" s="75"/>
      <c r="S6" s="184"/>
      <c r="T6" s="185"/>
      <c r="V6" s="185"/>
    </row>
    <row r="7" spans="1:22" s="186" customFormat="1" ht="26.25" customHeight="1" x14ac:dyDescent="0.2">
      <c r="A7" s="312" t="s">
        <v>7</v>
      </c>
      <c r="B7" s="313"/>
      <c r="C7" s="313"/>
      <c r="D7" s="313"/>
      <c r="E7" s="78" t="s">
        <v>5</v>
      </c>
      <c r="F7" s="243" t="str">
        <f>'1'!C8</f>
        <v>9165</v>
      </c>
      <c r="G7" s="243"/>
      <c r="H7" s="243"/>
      <c r="I7" s="243"/>
      <c r="J7" s="312" t="s">
        <v>8</v>
      </c>
      <c r="K7" s="313"/>
      <c r="L7" s="313"/>
      <c r="M7" s="313"/>
      <c r="N7" s="78" t="s">
        <v>5</v>
      </c>
      <c r="O7" s="243" t="str">
        <f>'1'!G8</f>
        <v>Muhasebe</v>
      </c>
      <c r="P7" s="243"/>
      <c r="Q7" s="246"/>
      <c r="R7" s="75"/>
      <c r="S7" s="184"/>
      <c r="T7" s="187" t="s">
        <v>40</v>
      </c>
      <c r="V7" s="188" t="s">
        <v>48</v>
      </c>
    </row>
    <row r="8" spans="1:22" s="186" customFormat="1" ht="26.25" customHeight="1" x14ac:dyDescent="0.2">
      <c r="A8" s="312" t="s">
        <v>9</v>
      </c>
      <c r="B8" s="313"/>
      <c r="C8" s="313"/>
      <c r="D8" s="313"/>
      <c r="E8" s="78" t="s">
        <v>5</v>
      </c>
      <c r="F8" s="317" t="str">
        <f>'1'!C11</f>
        <v>YILLIK</v>
      </c>
      <c r="G8" s="317"/>
      <c r="H8" s="317"/>
      <c r="I8" s="317"/>
      <c r="J8" s="314" t="s">
        <v>15</v>
      </c>
      <c r="K8" s="313"/>
      <c r="L8" s="313"/>
      <c r="M8" s="313"/>
      <c r="N8" s="78" t="s">
        <v>5</v>
      </c>
      <c r="O8" s="251" t="str">
        <f>CONCATENATE('1'!G11,"  -  ",'1'!G12)</f>
        <v>İSTANBUL  -  000 000 00 00</v>
      </c>
      <c r="P8" s="251"/>
      <c r="Q8" s="252"/>
      <c r="R8" s="75"/>
      <c r="S8" s="184"/>
      <c r="T8" s="187" t="s">
        <v>43</v>
      </c>
      <c r="V8" s="188" t="s">
        <v>49</v>
      </c>
    </row>
    <row r="9" spans="1:22" s="186" customFormat="1" ht="26.25" customHeight="1" x14ac:dyDescent="0.2">
      <c r="A9" s="312" t="s">
        <v>11</v>
      </c>
      <c r="B9" s="313"/>
      <c r="C9" s="313"/>
      <c r="D9" s="313"/>
      <c r="E9" s="78" t="s">
        <v>5</v>
      </c>
      <c r="F9" s="250">
        <f>'1'!C10</f>
        <v>44025</v>
      </c>
      <c r="G9" s="250"/>
      <c r="H9" s="250"/>
      <c r="I9" s="250"/>
      <c r="J9" s="315" t="s">
        <v>12</v>
      </c>
      <c r="K9" s="316"/>
      <c r="L9" s="316"/>
      <c r="M9" s="316"/>
      <c r="N9" s="78" t="s">
        <v>5</v>
      </c>
      <c r="O9" s="251">
        <f>'1'!G10</f>
        <v>44041</v>
      </c>
      <c r="P9" s="251"/>
      <c r="Q9" s="252"/>
      <c r="R9" s="75"/>
      <c r="S9" s="184"/>
      <c r="T9" s="187" t="s">
        <v>41</v>
      </c>
      <c r="V9" s="188" t="s">
        <v>50</v>
      </c>
    </row>
    <row r="10" spans="1:22" ht="22.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78"/>
      <c r="T10" s="59" t="s">
        <v>42</v>
      </c>
      <c r="V10" s="58" t="s">
        <v>52</v>
      </c>
    </row>
    <row r="11" spans="1:22" s="186" customFormat="1" ht="34.5" customHeight="1" x14ac:dyDescent="0.2">
      <c r="A11" s="75"/>
      <c r="B11" s="310" t="str">
        <f>CONCATENATE("       Yukarıda belirtilen süre içinde ",F8,"  izinli sayılmamı müsaadelerinize arz ederim.")</f>
        <v xml:space="preserve">       Yukarıda belirtilen süre içinde YILLIK  izinli sayılmamı müsaadelerinize arz ederim.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75"/>
      <c r="R11" s="75"/>
      <c r="S11" s="184"/>
      <c r="V11" s="188" t="s">
        <v>51</v>
      </c>
    </row>
    <row r="12" spans="1:22" s="186" customFormat="1" ht="26.25" customHeight="1" x14ac:dyDescent="0.2">
      <c r="A12" s="75"/>
      <c r="B12" s="18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75"/>
      <c r="R12" s="75"/>
      <c r="S12" s="184"/>
      <c r="V12" s="188"/>
    </row>
    <row r="13" spans="1:22" ht="17.100000000000001" customHeight="1" x14ac:dyDescent="0.2">
      <c r="A13" s="178"/>
      <c r="B13" s="178"/>
      <c r="C13" s="178"/>
      <c r="D13" s="178"/>
      <c r="E13" s="178"/>
      <c r="F13" s="178"/>
      <c r="G13" s="178"/>
      <c r="H13" s="178"/>
      <c r="I13" s="178"/>
      <c r="J13" s="258"/>
      <c r="K13" s="258"/>
      <c r="L13" s="258"/>
      <c r="M13" s="258"/>
      <c r="N13" s="258"/>
      <c r="O13" s="258"/>
      <c r="P13" s="258"/>
      <c r="Q13" s="178"/>
      <c r="R13" s="178"/>
      <c r="V13" s="58" t="s">
        <v>53</v>
      </c>
    </row>
    <row r="14" spans="1:22" ht="17.100000000000001" customHeight="1" x14ac:dyDescent="0.2">
      <c r="A14" s="178"/>
      <c r="B14" s="264"/>
      <c r="C14" s="264"/>
      <c r="D14" s="264"/>
      <c r="E14" s="264"/>
      <c r="F14" s="264"/>
      <c r="G14" s="264"/>
      <c r="H14" s="178"/>
      <c r="I14" s="178"/>
      <c r="J14" s="51"/>
      <c r="K14" s="179"/>
      <c r="L14" s="259">
        <f ca="1">TODAY()</f>
        <v>44014</v>
      </c>
      <c r="M14" s="260"/>
      <c r="N14" s="260"/>
      <c r="O14" s="260"/>
      <c r="P14" s="260"/>
      <c r="Q14" s="260"/>
      <c r="R14" s="178"/>
      <c r="V14" s="58" t="s">
        <v>54</v>
      </c>
    </row>
    <row r="15" spans="1:22" ht="17.100000000000001" customHeight="1" x14ac:dyDescent="0.2">
      <c r="A15" s="178"/>
      <c r="B15" s="311"/>
      <c r="C15" s="311"/>
      <c r="D15" s="311"/>
      <c r="E15" s="311"/>
      <c r="F15" s="311"/>
      <c r="G15" s="311"/>
      <c r="H15" s="178"/>
      <c r="I15" s="178"/>
      <c r="J15" s="51"/>
      <c r="K15" s="179"/>
      <c r="L15" s="75"/>
      <c r="M15" s="262"/>
      <c r="N15" s="262"/>
      <c r="O15" s="262"/>
      <c r="P15" s="262"/>
      <c r="Q15" s="262"/>
      <c r="R15" s="178"/>
      <c r="V15" s="58" t="s">
        <v>38</v>
      </c>
    </row>
    <row r="16" spans="1:22" ht="17.100000000000001" customHeight="1" x14ac:dyDescent="0.2">
      <c r="A16" s="178"/>
      <c r="B16" s="270" t="str">
        <f>IFERROR(VLOOKUP(O6,PERSONEL!G:H,2,0),"")</f>
        <v/>
      </c>
      <c r="C16" s="270"/>
      <c r="D16" s="270"/>
      <c r="E16" s="270"/>
      <c r="F16" s="270"/>
      <c r="G16" s="270"/>
      <c r="H16" s="178"/>
      <c r="I16" s="178"/>
      <c r="J16" s="105"/>
      <c r="K16" s="105"/>
      <c r="L16" s="75"/>
      <c r="M16" s="277" t="str">
        <f>F6</f>
        <v>Ali ÖZEN</v>
      </c>
      <c r="N16" s="277"/>
      <c r="O16" s="277"/>
      <c r="P16" s="277"/>
      <c r="Q16" s="277"/>
      <c r="R16" s="178"/>
      <c r="V16" s="58" t="s">
        <v>55</v>
      </c>
    </row>
    <row r="17" spans="1:22" ht="35.25" customHeight="1" x14ac:dyDescent="0.2">
      <c r="A17" s="178"/>
      <c r="B17" s="240"/>
      <c r="C17" s="240"/>
      <c r="D17" s="240"/>
      <c r="E17" s="240"/>
      <c r="F17" s="240"/>
      <c r="G17" s="240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76"/>
      <c r="V17" s="58" t="s">
        <v>56</v>
      </c>
    </row>
    <row r="18" spans="1:22" s="71" customFormat="1" ht="21" customHeight="1" x14ac:dyDescent="0.2">
      <c r="A18" s="183" t="e">
        <f>CONCATENATE("      Adı geçenin belirtilen tarihler arasında "," ",(#REF!)&amp;"  izinli sayılmasında sakınca yoktur.")</f>
        <v>#REF!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78"/>
      <c r="V18" s="60" t="s">
        <v>57</v>
      </c>
    </row>
    <row r="19" spans="1:22" s="71" customFormat="1" ht="21" customHeight="1" x14ac:dyDescent="0.2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78"/>
      <c r="V19" s="60"/>
    </row>
    <row r="20" spans="1:22" s="71" customFormat="1" ht="21" customHeight="1" x14ac:dyDescent="0.2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78"/>
      <c r="V20" s="60"/>
    </row>
    <row r="21" spans="1:22" s="71" customFormat="1" ht="17.100000000000001" customHeight="1" x14ac:dyDescent="0.2">
      <c r="A21" s="171"/>
      <c r="B21" s="171"/>
      <c r="C21" s="171"/>
      <c r="D21" s="171"/>
      <c r="E21" s="171"/>
      <c r="F21" s="171"/>
      <c r="G21" s="171"/>
      <c r="H21" s="172"/>
      <c r="I21" s="173"/>
      <c r="J21" s="173"/>
      <c r="K21" s="173"/>
      <c r="L21" s="173"/>
      <c r="M21" s="171"/>
      <c r="N21" s="171"/>
      <c r="O21" s="171"/>
      <c r="P21" s="171"/>
      <c r="Q21" s="171"/>
      <c r="R21" s="178"/>
      <c r="V21" s="60" t="s">
        <v>58</v>
      </c>
    </row>
    <row r="22" spans="1:22" s="71" customFormat="1" ht="22.5" customHeight="1" x14ac:dyDescent="0.2">
      <c r="A22" s="309" t="str">
        <f>IFERROR(VLOOKUP(F6,PERSONEL!A:F,5,0),"")</f>
        <v>Hüseyin Fevzi DURAN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178"/>
      <c r="V22" s="104"/>
    </row>
    <row r="23" spans="1:22" s="71" customFormat="1" ht="22.5" customHeight="1" x14ac:dyDescent="0.2">
      <c r="A23" s="309" t="str">
        <f>IFERROR(VLOOKUP(F6,PERSONEL!A:F,6,0),"")</f>
        <v>Yüksekokul Sekreteri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178"/>
      <c r="V23" s="104"/>
    </row>
    <row r="24" spans="1:22" s="71" customFormat="1" ht="17.100000000000001" customHeight="1" x14ac:dyDescent="0.2">
      <c r="A24" s="284"/>
      <c r="B24" s="284"/>
      <c r="C24" s="284"/>
      <c r="D24" s="284"/>
      <c r="E24" s="284"/>
      <c r="F24" s="284"/>
      <c r="G24" s="284"/>
      <c r="H24" s="128"/>
      <c r="I24" s="129"/>
      <c r="J24" s="129"/>
      <c r="K24" s="105"/>
      <c r="L24" s="130"/>
      <c r="M24" s="265"/>
      <c r="N24" s="265"/>
      <c r="O24" s="265"/>
      <c r="P24" s="265"/>
      <c r="Q24" s="265"/>
      <c r="R24" s="178"/>
      <c r="V24" s="104"/>
    </row>
    <row r="25" spans="1:22" s="132" customFormat="1" ht="17.100000000000001" customHeight="1" x14ac:dyDescent="0.2">
      <c r="A25" s="266"/>
      <c r="B25" s="267"/>
      <c r="C25" s="267"/>
      <c r="D25" s="267"/>
      <c r="E25" s="267"/>
      <c r="F25" s="267"/>
      <c r="G25" s="267"/>
      <c r="H25" s="178"/>
      <c r="I25" s="124"/>
      <c r="J25" s="124"/>
      <c r="K25" s="177"/>
      <c r="L25" s="124"/>
      <c r="M25" s="268"/>
      <c r="N25" s="268"/>
      <c r="O25" s="268"/>
      <c r="P25" s="268"/>
      <c r="Q25" s="269"/>
      <c r="R25" s="128"/>
      <c r="S25" s="131"/>
      <c r="V25" s="56"/>
    </row>
    <row r="26" spans="1:22" ht="12.75" customHeight="1" x14ac:dyDescent="0.2"/>
    <row r="27" spans="1:22" ht="12.75" customHeight="1" x14ac:dyDescent="0.2"/>
    <row r="28" spans="1:22" ht="12.75" customHeight="1" x14ac:dyDescent="0.2"/>
    <row r="29" spans="1:22" ht="12.75" customHeight="1" x14ac:dyDescent="0.2"/>
    <row r="30" spans="1:22" ht="12.75" customHeight="1" x14ac:dyDescent="0.2"/>
    <row r="31" spans="1:22" ht="12.75" customHeight="1" x14ac:dyDescent="0.2"/>
    <row r="32" spans="1:2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7wr+RNgQpo+Po+3ZxaHgdsF8LohxzQuPeJnxxZFFYu5nYp9TB7PY1GxUxx0EmG9+zUb6cyiQUzOpTWy8nsikDg==" saltValue="wi5fZe6IXxTeMojIkRQw5w==" spinCount="100000" sheet="1" selectLockedCells="1"/>
  <mergeCells count="35">
    <mergeCell ref="B1:Q1"/>
    <mergeCell ref="B2:Q2"/>
    <mergeCell ref="B3:Q3"/>
    <mergeCell ref="B4:Q4"/>
    <mergeCell ref="A6:D6"/>
    <mergeCell ref="F6:I6"/>
    <mergeCell ref="J6:M6"/>
    <mergeCell ref="O6:Q6"/>
    <mergeCell ref="A7:D7"/>
    <mergeCell ref="F7:I7"/>
    <mergeCell ref="J7:M7"/>
    <mergeCell ref="O7:Q7"/>
    <mergeCell ref="A8:D8"/>
    <mergeCell ref="F8:I8"/>
    <mergeCell ref="A9:D9"/>
    <mergeCell ref="F9:I9"/>
    <mergeCell ref="J8:M8"/>
    <mergeCell ref="O8:Q8"/>
    <mergeCell ref="J9:M9"/>
    <mergeCell ref="O9:Q9"/>
    <mergeCell ref="A22:Q22"/>
    <mergeCell ref="A23:Q23"/>
    <mergeCell ref="B11:P11"/>
    <mergeCell ref="A25:G25"/>
    <mergeCell ref="M25:Q25"/>
    <mergeCell ref="B16:G16"/>
    <mergeCell ref="M16:Q16"/>
    <mergeCell ref="B17:G17"/>
    <mergeCell ref="A24:G24"/>
    <mergeCell ref="M24:Q24"/>
    <mergeCell ref="J13:P13"/>
    <mergeCell ref="B14:G14"/>
    <mergeCell ref="L14:Q14"/>
    <mergeCell ref="B15:G15"/>
    <mergeCell ref="M15:Q15"/>
  </mergeCells>
  <dataValidations disablePrompts="1" count="1">
    <dataValidation type="list" allowBlank="1" showInputMessage="1" showErrorMessage="1" sqref="O6:Q6">
      <formula1>$V$6:$V$24</formula1>
    </dataValidation>
  </dataValidation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63" zoomScaleNormal="63" workbookViewId="0">
      <selection activeCell="I20" sqref="I20"/>
    </sheetView>
  </sheetViews>
  <sheetFormatPr defaultRowHeight="20.25" x14ac:dyDescent="0.2"/>
  <cols>
    <col min="1" max="1" width="43.7109375" style="164" bestFit="1" customWidth="1"/>
    <col min="2" max="2" width="32.85546875" style="115" bestFit="1" customWidth="1"/>
    <col min="3" max="3" width="10.85546875" style="113" bestFit="1" customWidth="1"/>
    <col min="4" max="4" width="80.7109375" style="74" bestFit="1" customWidth="1"/>
    <col min="5" max="5" width="62.42578125" style="74" bestFit="1" customWidth="1"/>
    <col min="6" max="6" width="32.85546875" style="74" bestFit="1" customWidth="1"/>
    <col min="7" max="8" width="14.28515625" style="74" customWidth="1"/>
    <col min="9" max="9" width="35.28515625" style="74" bestFit="1" customWidth="1"/>
    <col min="10" max="10" width="13.7109375" style="74" bestFit="1" customWidth="1"/>
    <col min="11" max="11" width="10" style="114" customWidth="1"/>
    <col min="12" max="12" width="24.85546875" style="74" bestFit="1" customWidth="1"/>
    <col min="13" max="13" width="22.42578125" style="163" bestFit="1" customWidth="1"/>
    <col min="14" max="16384" width="9.140625" style="163"/>
  </cols>
  <sheetData>
    <row r="1" spans="1:13" x14ac:dyDescent="0.2">
      <c r="B1" s="116"/>
    </row>
    <row r="2" spans="1:13" x14ac:dyDescent="0.2">
      <c r="A2" s="165" t="s">
        <v>79</v>
      </c>
      <c r="B2" s="112" t="s">
        <v>48</v>
      </c>
      <c r="C2" s="373" t="s">
        <v>171</v>
      </c>
      <c r="D2" s="112" t="s">
        <v>170</v>
      </c>
      <c r="E2" s="112" t="s">
        <v>156</v>
      </c>
      <c r="F2" s="112" t="s">
        <v>141</v>
      </c>
      <c r="G2" s="112"/>
      <c r="K2" s="163"/>
      <c r="L2" s="112" t="s">
        <v>36</v>
      </c>
      <c r="M2" s="112" t="s">
        <v>56</v>
      </c>
    </row>
    <row r="3" spans="1:13" x14ac:dyDescent="0.2">
      <c r="A3" s="165" t="s">
        <v>80</v>
      </c>
      <c r="B3" s="112" t="s">
        <v>213</v>
      </c>
      <c r="C3" s="113" t="s">
        <v>172</v>
      </c>
      <c r="D3" s="74" t="s">
        <v>136</v>
      </c>
      <c r="E3" s="74" t="s">
        <v>109</v>
      </c>
      <c r="F3" s="112" t="s">
        <v>38</v>
      </c>
      <c r="G3" s="112"/>
      <c r="I3" s="112" t="s">
        <v>216</v>
      </c>
      <c r="J3" s="112" t="s">
        <v>217</v>
      </c>
      <c r="K3" s="163"/>
      <c r="L3" s="112" t="s">
        <v>70</v>
      </c>
      <c r="M3" s="112" t="s">
        <v>55</v>
      </c>
    </row>
    <row r="4" spans="1:13" x14ac:dyDescent="0.2">
      <c r="A4" s="165" t="s">
        <v>81</v>
      </c>
      <c r="B4" s="112" t="s">
        <v>54</v>
      </c>
      <c r="C4" s="373" t="s">
        <v>173</v>
      </c>
      <c r="D4" s="112" t="s">
        <v>170</v>
      </c>
      <c r="E4" s="112" t="s">
        <v>156</v>
      </c>
      <c r="F4" s="112" t="s">
        <v>141</v>
      </c>
      <c r="G4" s="112"/>
      <c r="I4" s="112" t="s">
        <v>46</v>
      </c>
      <c r="J4" s="112" t="s">
        <v>217</v>
      </c>
      <c r="K4" s="112"/>
    </row>
    <row r="5" spans="1:13" x14ac:dyDescent="0.2">
      <c r="A5" s="165" t="s">
        <v>82</v>
      </c>
      <c r="B5" s="112" t="s">
        <v>50</v>
      </c>
      <c r="C5" s="373" t="s">
        <v>174</v>
      </c>
      <c r="D5" s="112" t="s">
        <v>170</v>
      </c>
      <c r="E5" s="112"/>
      <c r="F5" s="112"/>
      <c r="G5" s="112"/>
      <c r="K5" s="112"/>
    </row>
    <row r="6" spans="1:13" x14ac:dyDescent="0.2">
      <c r="A6" s="165" t="s">
        <v>83</v>
      </c>
      <c r="B6" s="112" t="s">
        <v>53</v>
      </c>
      <c r="C6" s="373" t="s">
        <v>175</v>
      </c>
      <c r="D6" s="112" t="s">
        <v>170</v>
      </c>
      <c r="E6" s="112" t="s">
        <v>156</v>
      </c>
      <c r="F6" s="112" t="s">
        <v>141</v>
      </c>
      <c r="G6" s="112"/>
      <c r="K6" s="112"/>
    </row>
    <row r="7" spans="1:13" x14ac:dyDescent="0.2">
      <c r="A7" s="165" t="s">
        <v>106</v>
      </c>
      <c r="B7" s="112" t="s">
        <v>49</v>
      </c>
      <c r="C7" s="113" t="s">
        <v>176</v>
      </c>
      <c r="D7" s="74" t="s">
        <v>133</v>
      </c>
      <c r="F7" s="112"/>
      <c r="G7" s="112"/>
      <c r="K7" s="112"/>
    </row>
    <row r="8" spans="1:13" x14ac:dyDescent="0.2">
      <c r="A8" s="165" t="s">
        <v>84</v>
      </c>
      <c r="B8" s="112" t="s">
        <v>51</v>
      </c>
      <c r="C8" s="113" t="s">
        <v>177</v>
      </c>
      <c r="D8" s="74" t="s">
        <v>132</v>
      </c>
      <c r="F8" s="112"/>
      <c r="G8" s="112"/>
      <c r="K8" s="112"/>
    </row>
    <row r="9" spans="1:13" x14ac:dyDescent="0.2">
      <c r="A9" s="165" t="s">
        <v>85</v>
      </c>
      <c r="B9" s="112" t="s">
        <v>52</v>
      </c>
      <c r="C9" s="113" t="s">
        <v>178</v>
      </c>
      <c r="D9" s="74" t="s">
        <v>133</v>
      </c>
      <c r="E9" s="74" t="s">
        <v>116</v>
      </c>
      <c r="F9" s="112" t="s">
        <v>141</v>
      </c>
      <c r="K9" s="112"/>
    </row>
    <row r="10" spans="1:13" x14ac:dyDescent="0.2">
      <c r="A10" s="165" t="s">
        <v>107</v>
      </c>
      <c r="B10" s="112" t="s">
        <v>50</v>
      </c>
      <c r="C10" s="113" t="s">
        <v>179</v>
      </c>
      <c r="D10" s="74" t="s">
        <v>134</v>
      </c>
      <c r="E10" s="74" t="s">
        <v>169</v>
      </c>
      <c r="F10" s="112" t="s">
        <v>141</v>
      </c>
      <c r="K10" s="112"/>
    </row>
    <row r="11" spans="1:13" x14ac:dyDescent="0.2">
      <c r="A11" s="165" t="s">
        <v>86</v>
      </c>
      <c r="B11" s="112" t="s">
        <v>50</v>
      </c>
      <c r="C11" s="113" t="s">
        <v>180</v>
      </c>
      <c r="D11" s="74" t="s">
        <v>130</v>
      </c>
      <c r="E11" s="74" t="s">
        <v>208</v>
      </c>
      <c r="F11" s="112" t="s">
        <v>141</v>
      </c>
      <c r="K11" s="112"/>
    </row>
    <row r="12" spans="1:13" x14ac:dyDescent="0.2">
      <c r="A12" s="165" t="s">
        <v>117</v>
      </c>
      <c r="B12" s="112" t="s">
        <v>51</v>
      </c>
      <c r="C12" s="113" t="s">
        <v>181</v>
      </c>
      <c r="D12" s="74" t="s">
        <v>134</v>
      </c>
      <c r="E12" s="74" t="s">
        <v>169</v>
      </c>
      <c r="F12" s="112" t="s">
        <v>141</v>
      </c>
      <c r="K12" s="112"/>
    </row>
    <row r="13" spans="1:13" x14ac:dyDescent="0.2">
      <c r="A13" s="165" t="s">
        <v>87</v>
      </c>
      <c r="B13" s="112" t="s">
        <v>54</v>
      </c>
      <c r="C13" s="373" t="s">
        <v>182</v>
      </c>
      <c r="D13" s="112" t="s">
        <v>170</v>
      </c>
      <c r="E13" s="112" t="s">
        <v>156</v>
      </c>
      <c r="F13" s="112" t="s">
        <v>141</v>
      </c>
      <c r="G13" s="112"/>
      <c r="K13" s="112"/>
    </row>
    <row r="14" spans="1:13" x14ac:dyDescent="0.2">
      <c r="A14" s="165" t="s">
        <v>88</v>
      </c>
      <c r="B14" s="112" t="s">
        <v>51</v>
      </c>
      <c r="C14" s="113" t="s">
        <v>183</v>
      </c>
      <c r="D14" s="74" t="s">
        <v>127</v>
      </c>
      <c r="E14" s="74" t="s">
        <v>209</v>
      </c>
      <c r="F14" s="112" t="s">
        <v>141</v>
      </c>
      <c r="I14" s="74" t="s">
        <v>152</v>
      </c>
      <c r="J14" s="74" t="s">
        <v>35</v>
      </c>
      <c r="K14" s="112"/>
    </row>
    <row r="15" spans="1:13" x14ac:dyDescent="0.2">
      <c r="A15" s="165" t="s">
        <v>89</v>
      </c>
      <c r="B15" s="112" t="s">
        <v>213</v>
      </c>
      <c r="C15" s="113" t="s">
        <v>184</v>
      </c>
      <c r="D15" s="74" t="s">
        <v>138</v>
      </c>
      <c r="E15" s="74" t="s">
        <v>109</v>
      </c>
      <c r="F15" s="74" t="s">
        <v>38</v>
      </c>
      <c r="I15" s="112" t="s">
        <v>216</v>
      </c>
      <c r="J15" s="112" t="s">
        <v>217</v>
      </c>
      <c r="K15" s="112"/>
    </row>
    <row r="16" spans="1:13" x14ac:dyDescent="0.2">
      <c r="A16" s="165" t="s">
        <v>90</v>
      </c>
      <c r="B16" s="112" t="s">
        <v>55</v>
      </c>
      <c r="C16" s="113" t="s">
        <v>185</v>
      </c>
      <c r="D16" s="74" t="s">
        <v>135</v>
      </c>
      <c r="E16" s="74" t="s">
        <v>109</v>
      </c>
      <c r="F16" s="74" t="s">
        <v>38</v>
      </c>
      <c r="I16" s="112" t="s">
        <v>46</v>
      </c>
      <c r="J16" s="112" t="s">
        <v>217</v>
      </c>
      <c r="K16" s="112"/>
    </row>
    <row r="17" spans="1:11" x14ac:dyDescent="0.2">
      <c r="A17" s="165" t="s">
        <v>91</v>
      </c>
      <c r="B17" s="112" t="s">
        <v>51</v>
      </c>
      <c r="C17" s="113" t="s">
        <v>186</v>
      </c>
      <c r="D17" s="74" t="s">
        <v>127</v>
      </c>
      <c r="E17" s="74" t="s">
        <v>209</v>
      </c>
      <c r="F17" s="112" t="s">
        <v>141</v>
      </c>
      <c r="K17" s="112"/>
    </row>
    <row r="18" spans="1:11" x14ac:dyDescent="0.2">
      <c r="A18" s="165" t="s">
        <v>105</v>
      </c>
      <c r="B18" s="112" t="s">
        <v>50</v>
      </c>
      <c r="C18" s="113" t="s">
        <v>187</v>
      </c>
      <c r="D18" s="74" t="s">
        <v>130</v>
      </c>
      <c r="E18" s="74" t="s">
        <v>208</v>
      </c>
      <c r="F18" s="112" t="s">
        <v>141</v>
      </c>
      <c r="K18" s="112"/>
    </row>
    <row r="19" spans="1:11" x14ac:dyDescent="0.2">
      <c r="A19" s="112" t="s">
        <v>153</v>
      </c>
      <c r="B19" s="112" t="s">
        <v>154</v>
      </c>
      <c r="C19" s="113">
        <v>5458</v>
      </c>
      <c r="D19" s="74" t="s">
        <v>137</v>
      </c>
      <c r="E19" s="74" t="s">
        <v>109</v>
      </c>
      <c r="F19" s="74" t="s">
        <v>38</v>
      </c>
      <c r="K19" s="112"/>
    </row>
    <row r="20" spans="1:11" x14ac:dyDescent="0.2">
      <c r="A20" s="165" t="s">
        <v>108</v>
      </c>
      <c r="B20" s="112" t="s">
        <v>213</v>
      </c>
      <c r="C20" s="113" t="s">
        <v>188</v>
      </c>
      <c r="D20" s="74" t="s">
        <v>137</v>
      </c>
      <c r="E20" s="74" t="s">
        <v>109</v>
      </c>
      <c r="F20" s="74" t="s">
        <v>38</v>
      </c>
      <c r="K20" s="112"/>
    </row>
    <row r="21" spans="1:11" x14ac:dyDescent="0.2">
      <c r="A21" s="165" t="s">
        <v>109</v>
      </c>
      <c r="B21" s="112" t="s">
        <v>38</v>
      </c>
      <c r="C21" s="113" t="s">
        <v>189</v>
      </c>
      <c r="D21" s="74" t="s">
        <v>38</v>
      </c>
      <c r="K21" s="112"/>
    </row>
    <row r="22" spans="1:11" x14ac:dyDescent="0.2">
      <c r="A22" s="165" t="s">
        <v>92</v>
      </c>
      <c r="B22" s="112" t="s">
        <v>50</v>
      </c>
      <c r="C22" s="373" t="s">
        <v>190</v>
      </c>
      <c r="D22" s="112" t="s">
        <v>131</v>
      </c>
      <c r="E22" s="112"/>
      <c r="F22" s="112"/>
      <c r="G22" s="112"/>
      <c r="K22" s="112"/>
    </row>
    <row r="23" spans="1:11" x14ac:dyDescent="0.2">
      <c r="A23" s="165" t="s">
        <v>93</v>
      </c>
      <c r="B23" s="112" t="s">
        <v>50</v>
      </c>
      <c r="C23" s="113" t="s">
        <v>191</v>
      </c>
      <c r="D23" s="74" t="s">
        <v>129</v>
      </c>
      <c r="E23" s="74" t="s">
        <v>210</v>
      </c>
      <c r="F23" s="112" t="s">
        <v>141</v>
      </c>
      <c r="K23" s="112"/>
    </row>
    <row r="24" spans="1:11" x14ac:dyDescent="0.2">
      <c r="A24" s="165" t="s">
        <v>110</v>
      </c>
      <c r="B24" s="112" t="s">
        <v>50</v>
      </c>
      <c r="C24" s="113" t="s">
        <v>192</v>
      </c>
      <c r="D24" s="74" t="s">
        <v>130</v>
      </c>
      <c r="F24" s="112"/>
      <c r="K24" s="112"/>
    </row>
    <row r="25" spans="1:11" x14ac:dyDescent="0.2">
      <c r="A25" s="165" t="s">
        <v>111</v>
      </c>
      <c r="B25" s="112" t="s">
        <v>213</v>
      </c>
      <c r="C25" s="113" t="s">
        <v>193</v>
      </c>
      <c r="D25" s="74" t="s">
        <v>137</v>
      </c>
      <c r="E25" s="74" t="s">
        <v>109</v>
      </c>
      <c r="F25" s="74" t="s">
        <v>38</v>
      </c>
      <c r="K25" s="112"/>
    </row>
    <row r="26" spans="1:11" x14ac:dyDescent="0.2">
      <c r="A26" s="165" t="s">
        <v>112</v>
      </c>
      <c r="B26" s="112" t="s">
        <v>51</v>
      </c>
      <c r="C26" s="113" t="s">
        <v>194</v>
      </c>
      <c r="D26" s="74" t="s">
        <v>128</v>
      </c>
      <c r="F26" s="112"/>
      <c r="K26" s="112"/>
    </row>
    <row r="27" spans="1:11" x14ac:dyDescent="0.2">
      <c r="A27" s="165" t="s">
        <v>113</v>
      </c>
      <c r="B27" s="112" t="s">
        <v>50</v>
      </c>
      <c r="C27" s="113" t="s">
        <v>195</v>
      </c>
      <c r="D27" s="74" t="s">
        <v>133</v>
      </c>
      <c r="E27" s="74" t="s">
        <v>116</v>
      </c>
      <c r="F27" s="112" t="s">
        <v>141</v>
      </c>
      <c r="K27" s="112"/>
    </row>
    <row r="28" spans="1:11" x14ac:dyDescent="0.2">
      <c r="A28" s="165" t="s">
        <v>94</v>
      </c>
      <c r="B28" s="112" t="s">
        <v>51</v>
      </c>
      <c r="C28" s="113" t="s">
        <v>196</v>
      </c>
      <c r="D28" s="74" t="s">
        <v>134</v>
      </c>
      <c r="F28" s="112"/>
      <c r="K28" s="112"/>
    </row>
    <row r="29" spans="1:11" x14ac:dyDescent="0.2">
      <c r="A29" s="165" t="s">
        <v>114</v>
      </c>
      <c r="B29" s="112" t="s">
        <v>50</v>
      </c>
      <c r="C29" s="113" t="s">
        <v>197</v>
      </c>
      <c r="D29" s="74" t="s">
        <v>130</v>
      </c>
      <c r="E29" s="74" t="s">
        <v>208</v>
      </c>
      <c r="F29" s="74" t="s">
        <v>141</v>
      </c>
      <c r="K29" s="112"/>
    </row>
    <row r="30" spans="1:11" x14ac:dyDescent="0.2">
      <c r="A30" s="165" t="s">
        <v>95</v>
      </c>
      <c r="B30" s="112" t="s">
        <v>51</v>
      </c>
      <c r="C30" s="113" t="s">
        <v>198</v>
      </c>
      <c r="D30" s="74" t="s">
        <v>132</v>
      </c>
      <c r="E30" s="74" t="s">
        <v>211</v>
      </c>
      <c r="F30" s="112" t="s">
        <v>141</v>
      </c>
      <c r="K30" s="112"/>
    </row>
    <row r="31" spans="1:11" x14ac:dyDescent="0.2">
      <c r="A31" s="165" t="s">
        <v>96</v>
      </c>
      <c r="B31" s="112" t="s">
        <v>51</v>
      </c>
      <c r="C31" s="113" t="s">
        <v>199</v>
      </c>
      <c r="D31" s="74" t="s">
        <v>132</v>
      </c>
      <c r="E31" s="74" t="s">
        <v>211</v>
      </c>
      <c r="F31" s="112" t="s">
        <v>141</v>
      </c>
      <c r="K31" s="112"/>
    </row>
    <row r="32" spans="1:11" x14ac:dyDescent="0.2">
      <c r="A32" s="165" t="s">
        <v>97</v>
      </c>
      <c r="B32" s="112" t="s">
        <v>51</v>
      </c>
      <c r="C32" s="373" t="s">
        <v>200</v>
      </c>
      <c r="D32" s="112" t="s">
        <v>170</v>
      </c>
      <c r="E32" s="112" t="s">
        <v>156</v>
      </c>
      <c r="F32" s="112" t="s">
        <v>141</v>
      </c>
      <c r="G32" s="112"/>
      <c r="K32" s="112"/>
    </row>
    <row r="33" spans="1:11" x14ac:dyDescent="0.2">
      <c r="A33" s="112" t="s">
        <v>148</v>
      </c>
      <c r="B33" s="112" t="s">
        <v>142</v>
      </c>
      <c r="C33" s="113">
        <v>14188</v>
      </c>
      <c r="D33" s="74" t="s">
        <v>168</v>
      </c>
      <c r="E33" s="74" t="s">
        <v>109</v>
      </c>
      <c r="F33" s="74" t="s">
        <v>38</v>
      </c>
      <c r="K33" s="112"/>
    </row>
    <row r="34" spans="1:11" x14ac:dyDescent="0.2">
      <c r="A34" s="165" t="s">
        <v>98</v>
      </c>
      <c r="B34" s="112" t="s">
        <v>50</v>
      </c>
      <c r="C34" s="113" t="s">
        <v>201</v>
      </c>
      <c r="D34" s="74" t="s">
        <v>129</v>
      </c>
      <c r="E34" s="74" t="s">
        <v>210</v>
      </c>
      <c r="F34" s="112" t="s">
        <v>141</v>
      </c>
      <c r="K34" s="112"/>
    </row>
    <row r="35" spans="1:11" x14ac:dyDescent="0.2">
      <c r="A35" s="165" t="s">
        <v>99</v>
      </c>
      <c r="B35" s="112" t="s">
        <v>50</v>
      </c>
      <c r="C35" s="113" t="s">
        <v>202</v>
      </c>
      <c r="D35" s="112" t="s">
        <v>170</v>
      </c>
      <c r="E35" s="112" t="s">
        <v>156</v>
      </c>
      <c r="F35" s="112" t="s">
        <v>141</v>
      </c>
      <c r="K35" s="112"/>
    </row>
    <row r="36" spans="1:11" x14ac:dyDescent="0.2">
      <c r="A36" s="165" t="s">
        <v>100</v>
      </c>
      <c r="B36" s="112" t="s">
        <v>51</v>
      </c>
      <c r="C36" s="373">
        <v>12441</v>
      </c>
      <c r="D36" s="112" t="s">
        <v>170</v>
      </c>
      <c r="E36" s="112" t="s">
        <v>156</v>
      </c>
      <c r="F36" s="112" t="s">
        <v>141</v>
      </c>
      <c r="G36" s="112"/>
      <c r="K36" s="112"/>
    </row>
    <row r="37" spans="1:11" x14ac:dyDescent="0.2">
      <c r="A37" s="165" t="s">
        <v>101</v>
      </c>
      <c r="B37" s="112" t="s">
        <v>51</v>
      </c>
      <c r="C37" s="373" t="s">
        <v>203</v>
      </c>
      <c r="D37" s="112" t="s">
        <v>131</v>
      </c>
      <c r="E37" s="112" t="s">
        <v>118</v>
      </c>
      <c r="F37" s="112" t="s">
        <v>141</v>
      </c>
      <c r="G37" s="112"/>
      <c r="K37" s="112"/>
    </row>
    <row r="38" spans="1:11" x14ac:dyDescent="0.2">
      <c r="A38" s="165" t="s">
        <v>102</v>
      </c>
      <c r="B38" s="112" t="s">
        <v>140</v>
      </c>
      <c r="D38" s="74" t="s">
        <v>137</v>
      </c>
      <c r="E38" s="74" t="s">
        <v>109</v>
      </c>
      <c r="F38" s="74" t="s">
        <v>38</v>
      </c>
      <c r="K38" s="112"/>
    </row>
    <row r="39" spans="1:11" x14ac:dyDescent="0.2">
      <c r="A39" s="165" t="s">
        <v>103</v>
      </c>
      <c r="B39" s="112" t="s">
        <v>48</v>
      </c>
      <c r="C39" s="113" t="s">
        <v>204</v>
      </c>
      <c r="D39" s="74" t="s">
        <v>127</v>
      </c>
      <c r="F39" s="112"/>
      <c r="K39" s="112"/>
    </row>
    <row r="40" spans="1:11" x14ac:dyDescent="0.2">
      <c r="A40" s="165" t="s">
        <v>212</v>
      </c>
      <c r="B40" s="112" t="s">
        <v>50</v>
      </c>
      <c r="C40" s="113" t="s">
        <v>205</v>
      </c>
      <c r="D40" s="74" t="s">
        <v>129</v>
      </c>
      <c r="F40" s="112"/>
      <c r="K40" s="112"/>
    </row>
    <row r="41" spans="1:11" x14ac:dyDescent="0.2">
      <c r="A41" s="165" t="s">
        <v>115</v>
      </c>
      <c r="B41" s="112" t="s">
        <v>50</v>
      </c>
      <c r="C41" s="113" t="s">
        <v>206</v>
      </c>
      <c r="D41" s="74" t="s">
        <v>127</v>
      </c>
      <c r="E41" s="74" t="s">
        <v>209</v>
      </c>
      <c r="F41" s="112" t="s">
        <v>141</v>
      </c>
      <c r="K41" s="112"/>
    </row>
    <row r="42" spans="1:11" x14ac:dyDescent="0.2">
      <c r="A42" s="165" t="s">
        <v>104</v>
      </c>
      <c r="B42" s="112" t="s">
        <v>53</v>
      </c>
      <c r="C42" s="113" t="s">
        <v>207</v>
      </c>
      <c r="D42" s="74" t="s">
        <v>129</v>
      </c>
      <c r="E42" s="74" t="s">
        <v>210</v>
      </c>
      <c r="F42" s="112" t="s">
        <v>141</v>
      </c>
      <c r="K42" s="112"/>
    </row>
    <row r="43" spans="1:11" x14ac:dyDescent="0.2">
      <c r="A43" s="166" t="s">
        <v>144</v>
      </c>
      <c r="B43" s="74" t="s">
        <v>142</v>
      </c>
      <c r="D43" s="74" t="s">
        <v>145</v>
      </c>
      <c r="E43" s="74" t="s">
        <v>109</v>
      </c>
      <c r="F43" s="74" t="s">
        <v>38</v>
      </c>
      <c r="K43" s="112"/>
    </row>
    <row r="44" spans="1:11" x14ac:dyDescent="0.2">
      <c r="A44" s="166" t="s">
        <v>143</v>
      </c>
      <c r="B44" s="74" t="s">
        <v>142</v>
      </c>
      <c r="D44" s="74" t="s">
        <v>145</v>
      </c>
      <c r="E44" s="74" t="s">
        <v>109</v>
      </c>
      <c r="F44" s="74" t="s">
        <v>38</v>
      </c>
      <c r="K44" s="116"/>
    </row>
    <row r="45" spans="1:11" x14ac:dyDescent="0.2">
      <c r="A45" s="165"/>
      <c r="B45" s="112"/>
      <c r="K45" s="112"/>
    </row>
    <row r="46" spans="1:11" x14ac:dyDescent="0.2">
      <c r="A46" s="165"/>
      <c r="B46" s="112"/>
      <c r="K46" s="112"/>
    </row>
    <row r="47" spans="1:11" x14ac:dyDescent="0.2">
      <c r="A47" s="165"/>
      <c r="B47" s="112"/>
      <c r="K47" s="112"/>
    </row>
    <row r="48" spans="1:11" x14ac:dyDescent="0.2">
      <c r="A48" s="165"/>
      <c r="B48" s="112"/>
      <c r="K48" s="112"/>
    </row>
    <row r="49" spans="1:11" x14ac:dyDescent="0.2">
      <c r="A49" s="165"/>
      <c r="B49" s="112"/>
      <c r="K49" s="112"/>
    </row>
    <row r="50" spans="1:11" x14ac:dyDescent="0.2">
      <c r="A50" s="165"/>
      <c r="B50" s="112"/>
      <c r="K50" s="112"/>
    </row>
    <row r="51" spans="1:11" x14ac:dyDescent="0.2">
      <c r="A51" s="167"/>
      <c r="B51" s="74"/>
      <c r="K51" s="112"/>
    </row>
    <row r="52" spans="1:11" x14ac:dyDescent="0.2">
      <c r="A52" s="167"/>
      <c r="B52" s="74"/>
      <c r="K52" s="113"/>
    </row>
    <row r="53" spans="1:11" x14ac:dyDescent="0.2">
      <c r="K53" s="113"/>
    </row>
  </sheetData>
  <sheetProtection formatCell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showGridLines="0" view="pageBreakPreview" zoomScale="160" zoomScaleNormal="145" zoomScaleSheetLayoutView="160" workbookViewId="0">
      <selection activeCell="E15" sqref="E15"/>
    </sheetView>
  </sheetViews>
  <sheetFormatPr defaultRowHeight="12.75" x14ac:dyDescent="0.2"/>
  <cols>
    <col min="1" max="1" width="0.42578125" style="180" customWidth="1"/>
    <col min="2" max="2" width="15.140625" style="180" bestFit="1" customWidth="1"/>
    <col min="3" max="3" width="22.5703125" style="180" customWidth="1"/>
    <col min="4" max="4" width="1.5703125" style="180" bestFit="1" customWidth="1"/>
    <col min="5" max="5" width="11.5703125" style="180" customWidth="1"/>
    <col min="6" max="6" width="44.28515625" style="180" bestFit="1" customWidth="1"/>
    <col min="7" max="7" width="0.28515625" style="180" customWidth="1"/>
    <col min="8" max="10" width="9.140625" style="180"/>
    <col min="11" max="11" width="10.5703125" style="180" bestFit="1" customWidth="1"/>
    <col min="12" max="255" width="9.140625" style="180"/>
    <col min="256" max="256" width="15.140625" style="180" bestFit="1" customWidth="1"/>
    <col min="257" max="257" width="1.5703125" style="180" bestFit="1" customWidth="1"/>
    <col min="258" max="258" width="22.140625" style="180" customWidth="1"/>
    <col min="259" max="260" width="9.140625" style="180"/>
    <col min="261" max="261" width="10.7109375" style="180" customWidth="1"/>
    <col min="262" max="262" width="18.28515625" style="180" customWidth="1"/>
    <col min="263" max="511" width="9.140625" style="180"/>
    <col min="512" max="512" width="15.140625" style="180" bestFit="1" customWidth="1"/>
    <col min="513" max="513" width="1.5703125" style="180" bestFit="1" customWidth="1"/>
    <col min="514" max="514" width="22.140625" style="180" customWidth="1"/>
    <col min="515" max="516" width="9.140625" style="180"/>
    <col min="517" max="517" width="10.7109375" style="180" customWidth="1"/>
    <col min="518" max="518" width="18.28515625" style="180" customWidth="1"/>
    <col min="519" max="767" width="9.140625" style="180"/>
    <col min="768" max="768" width="15.140625" style="180" bestFit="1" customWidth="1"/>
    <col min="769" max="769" width="1.5703125" style="180" bestFit="1" customWidth="1"/>
    <col min="770" max="770" width="22.140625" style="180" customWidth="1"/>
    <col min="771" max="772" width="9.140625" style="180"/>
    <col min="773" max="773" width="10.7109375" style="180" customWidth="1"/>
    <col min="774" max="774" width="18.28515625" style="180" customWidth="1"/>
    <col min="775" max="1023" width="9.140625" style="180"/>
    <col min="1024" max="1024" width="15.140625" style="180" bestFit="1" customWidth="1"/>
    <col min="1025" max="1025" width="1.5703125" style="180" bestFit="1" customWidth="1"/>
    <col min="1026" max="1026" width="22.140625" style="180" customWidth="1"/>
    <col min="1027" max="1028" width="9.140625" style="180"/>
    <col min="1029" max="1029" width="10.7109375" style="180" customWidth="1"/>
    <col min="1030" max="1030" width="18.28515625" style="180" customWidth="1"/>
    <col min="1031" max="1279" width="9.140625" style="180"/>
    <col min="1280" max="1280" width="15.140625" style="180" bestFit="1" customWidth="1"/>
    <col min="1281" max="1281" width="1.5703125" style="180" bestFit="1" customWidth="1"/>
    <col min="1282" max="1282" width="22.140625" style="180" customWidth="1"/>
    <col min="1283" max="1284" width="9.140625" style="180"/>
    <col min="1285" max="1285" width="10.7109375" style="180" customWidth="1"/>
    <col min="1286" max="1286" width="18.28515625" style="180" customWidth="1"/>
    <col min="1287" max="1535" width="9.140625" style="180"/>
    <col min="1536" max="1536" width="15.140625" style="180" bestFit="1" customWidth="1"/>
    <col min="1537" max="1537" width="1.5703125" style="180" bestFit="1" customWidth="1"/>
    <col min="1538" max="1538" width="22.140625" style="180" customWidth="1"/>
    <col min="1539" max="1540" width="9.140625" style="180"/>
    <col min="1541" max="1541" width="10.7109375" style="180" customWidth="1"/>
    <col min="1542" max="1542" width="18.28515625" style="180" customWidth="1"/>
    <col min="1543" max="1791" width="9.140625" style="180"/>
    <col min="1792" max="1792" width="15.140625" style="180" bestFit="1" customWidth="1"/>
    <col min="1793" max="1793" width="1.5703125" style="180" bestFit="1" customWidth="1"/>
    <col min="1794" max="1794" width="22.140625" style="180" customWidth="1"/>
    <col min="1795" max="1796" width="9.140625" style="180"/>
    <col min="1797" max="1797" width="10.7109375" style="180" customWidth="1"/>
    <col min="1798" max="1798" width="18.28515625" style="180" customWidth="1"/>
    <col min="1799" max="2047" width="9.140625" style="180"/>
    <col min="2048" max="2048" width="15.140625" style="180" bestFit="1" customWidth="1"/>
    <col min="2049" max="2049" width="1.5703125" style="180" bestFit="1" customWidth="1"/>
    <col min="2050" max="2050" width="22.140625" style="180" customWidth="1"/>
    <col min="2051" max="2052" width="9.140625" style="180"/>
    <col min="2053" max="2053" width="10.7109375" style="180" customWidth="1"/>
    <col min="2054" max="2054" width="18.28515625" style="180" customWidth="1"/>
    <col min="2055" max="2303" width="9.140625" style="180"/>
    <col min="2304" max="2304" width="15.140625" style="180" bestFit="1" customWidth="1"/>
    <col min="2305" max="2305" width="1.5703125" style="180" bestFit="1" customWidth="1"/>
    <col min="2306" max="2306" width="22.140625" style="180" customWidth="1"/>
    <col min="2307" max="2308" width="9.140625" style="180"/>
    <col min="2309" max="2309" width="10.7109375" style="180" customWidth="1"/>
    <col min="2310" max="2310" width="18.28515625" style="180" customWidth="1"/>
    <col min="2311" max="2559" width="9.140625" style="180"/>
    <col min="2560" max="2560" width="15.140625" style="180" bestFit="1" customWidth="1"/>
    <col min="2561" max="2561" width="1.5703125" style="180" bestFit="1" customWidth="1"/>
    <col min="2562" max="2562" width="22.140625" style="180" customWidth="1"/>
    <col min="2563" max="2564" width="9.140625" style="180"/>
    <col min="2565" max="2565" width="10.7109375" style="180" customWidth="1"/>
    <col min="2566" max="2566" width="18.28515625" style="180" customWidth="1"/>
    <col min="2567" max="2815" width="9.140625" style="180"/>
    <col min="2816" max="2816" width="15.140625" style="180" bestFit="1" customWidth="1"/>
    <col min="2817" max="2817" width="1.5703125" style="180" bestFit="1" customWidth="1"/>
    <col min="2818" max="2818" width="22.140625" style="180" customWidth="1"/>
    <col min="2819" max="2820" width="9.140625" style="180"/>
    <col min="2821" max="2821" width="10.7109375" style="180" customWidth="1"/>
    <col min="2822" max="2822" width="18.28515625" style="180" customWidth="1"/>
    <col min="2823" max="3071" width="9.140625" style="180"/>
    <col min="3072" max="3072" width="15.140625" style="180" bestFit="1" customWidth="1"/>
    <col min="3073" max="3073" width="1.5703125" style="180" bestFit="1" customWidth="1"/>
    <col min="3074" max="3074" width="22.140625" style="180" customWidth="1"/>
    <col min="3075" max="3076" width="9.140625" style="180"/>
    <col min="3077" max="3077" width="10.7109375" style="180" customWidth="1"/>
    <col min="3078" max="3078" width="18.28515625" style="180" customWidth="1"/>
    <col min="3079" max="3327" width="9.140625" style="180"/>
    <col min="3328" max="3328" width="15.140625" style="180" bestFit="1" customWidth="1"/>
    <col min="3329" max="3329" width="1.5703125" style="180" bestFit="1" customWidth="1"/>
    <col min="3330" max="3330" width="22.140625" style="180" customWidth="1"/>
    <col min="3331" max="3332" width="9.140625" style="180"/>
    <col min="3333" max="3333" width="10.7109375" style="180" customWidth="1"/>
    <col min="3334" max="3334" width="18.28515625" style="180" customWidth="1"/>
    <col min="3335" max="3583" width="9.140625" style="180"/>
    <col min="3584" max="3584" width="15.140625" style="180" bestFit="1" customWidth="1"/>
    <col min="3585" max="3585" width="1.5703125" style="180" bestFit="1" customWidth="1"/>
    <col min="3586" max="3586" width="22.140625" style="180" customWidth="1"/>
    <col min="3587" max="3588" width="9.140625" style="180"/>
    <col min="3589" max="3589" width="10.7109375" style="180" customWidth="1"/>
    <col min="3590" max="3590" width="18.28515625" style="180" customWidth="1"/>
    <col min="3591" max="3839" width="9.140625" style="180"/>
    <col min="3840" max="3840" width="15.140625" style="180" bestFit="1" customWidth="1"/>
    <col min="3841" max="3841" width="1.5703125" style="180" bestFit="1" customWidth="1"/>
    <col min="3842" max="3842" width="22.140625" style="180" customWidth="1"/>
    <col min="3843" max="3844" width="9.140625" style="180"/>
    <col min="3845" max="3845" width="10.7109375" style="180" customWidth="1"/>
    <col min="3846" max="3846" width="18.28515625" style="180" customWidth="1"/>
    <col min="3847" max="4095" width="9.140625" style="180"/>
    <col min="4096" max="4096" width="15.140625" style="180" bestFit="1" customWidth="1"/>
    <col min="4097" max="4097" width="1.5703125" style="180" bestFit="1" customWidth="1"/>
    <col min="4098" max="4098" width="22.140625" style="180" customWidth="1"/>
    <col min="4099" max="4100" width="9.140625" style="180"/>
    <col min="4101" max="4101" width="10.7109375" style="180" customWidth="1"/>
    <col min="4102" max="4102" width="18.28515625" style="180" customWidth="1"/>
    <col min="4103" max="4351" width="9.140625" style="180"/>
    <col min="4352" max="4352" width="15.140625" style="180" bestFit="1" customWidth="1"/>
    <col min="4353" max="4353" width="1.5703125" style="180" bestFit="1" customWidth="1"/>
    <col min="4354" max="4354" width="22.140625" style="180" customWidth="1"/>
    <col min="4355" max="4356" width="9.140625" style="180"/>
    <col min="4357" max="4357" width="10.7109375" style="180" customWidth="1"/>
    <col min="4358" max="4358" width="18.28515625" style="180" customWidth="1"/>
    <col min="4359" max="4607" width="9.140625" style="180"/>
    <col min="4608" max="4608" width="15.140625" style="180" bestFit="1" customWidth="1"/>
    <col min="4609" max="4609" width="1.5703125" style="180" bestFit="1" customWidth="1"/>
    <col min="4610" max="4610" width="22.140625" style="180" customWidth="1"/>
    <col min="4611" max="4612" width="9.140625" style="180"/>
    <col min="4613" max="4613" width="10.7109375" style="180" customWidth="1"/>
    <col min="4614" max="4614" width="18.28515625" style="180" customWidth="1"/>
    <col min="4615" max="4863" width="9.140625" style="180"/>
    <col min="4864" max="4864" width="15.140625" style="180" bestFit="1" customWidth="1"/>
    <col min="4865" max="4865" width="1.5703125" style="180" bestFit="1" customWidth="1"/>
    <col min="4866" max="4866" width="22.140625" style="180" customWidth="1"/>
    <col min="4867" max="4868" width="9.140625" style="180"/>
    <col min="4869" max="4869" width="10.7109375" style="180" customWidth="1"/>
    <col min="4870" max="4870" width="18.28515625" style="180" customWidth="1"/>
    <col min="4871" max="5119" width="9.140625" style="180"/>
    <col min="5120" max="5120" width="15.140625" style="180" bestFit="1" customWidth="1"/>
    <col min="5121" max="5121" width="1.5703125" style="180" bestFit="1" customWidth="1"/>
    <col min="5122" max="5122" width="22.140625" style="180" customWidth="1"/>
    <col min="5123" max="5124" width="9.140625" style="180"/>
    <col min="5125" max="5125" width="10.7109375" style="180" customWidth="1"/>
    <col min="5126" max="5126" width="18.28515625" style="180" customWidth="1"/>
    <col min="5127" max="5375" width="9.140625" style="180"/>
    <col min="5376" max="5376" width="15.140625" style="180" bestFit="1" customWidth="1"/>
    <col min="5377" max="5377" width="1.5703125" style="180" bestFit="1" customWidth="1"/>
    <col min="5378" max="5378" width="22.140625" style="180" customWidth="1"/>
    <col min="5379" max="5380" width="9.140625" style="180"/>
    <col min="5381" max="5381" width="10.7109375" style="180" customWidth="1"/>
    <col min="5382" max="5382" width="18.28515625" style="180" customWidth="1"/>
    <col min="5383" max="5631" width="9.140625" style="180"/>
    <col min="5632" max="5632" width="15.140625" style="180" bestFit="1" customWidth="1"/>
    <col min="5633" max="5633" width="1.5703125" style="180" bestFit="1" customWidth="1"/>
    <col min="5634" max="5634" width="22.140625" style="180" customWidth="1"/>
    <col min="5635" max="5636" width="9.140625" style="180"/>
    <col min="5637" max="5637" width="10.7109375" style="180" customWidth="1"/>
    <col min="5638" max="5638" width="18.28515625" style="180" customWidth="1"/>
    <col min="5639" max="5887" width="9.140625" style="180"/>
    <col min="5888" max="5888" width="15.140625" style="180" bestFit="1" customWidth="1"/>
    <col min="5889" max="5889" width="1.5703125" style="180" bestFit="1" customWidth="1"/>
    <col min="5890" max="5890" width="22.140625" style="180" customWidth="1"/>
    <col min="5891" max="5892" width="9.140625" style="180"/>
    <col min="5893" max="5893" width="10.7109375" style="180" customWidth="1"/>
    <col min="5894" max="5894" width="18.28515625" style="180" customWidth="1"/>
    <col min="5895" max="6143" width="9.140625" style="180"/>
    <col min="6144" max="6144" width="15.140625" style="180" bestFit="1" customWidth="1"/>
    <col min="6145" max="6145" width="1.5703125" style="180" bestFit="1" customWidth="1"/>
    <col min="6146" max="6146" width="22.140625" style="180" customWidth="1"/>
    <col min="6147" max="6148" width="9.140625" style="180"/>
    <col min="6149" max="6149" width="10.7109375" style="180" customWidth="1"/>
    <col min="6150" max="6150" width="18.28515625" style="180" customWidth="1"/>
    <col min="6151" max="6399" width="9.140625" style="180"/>
    <col min="6400" max="6400" width="15.140625" style="180" bestFit="1" customWidth="1"/>
    <col min="6401" max="6401" width="1.5703125" style="180" bestFit="1" customWidth="1"/>
    <col min="6402" max="6402" width="22.140625" style="180" customWidth="1"/>
    <col min="6403" max="6404" width="9.140625" style="180"/>
    <col min="6405" max="6405" width="10.7109375" style="180" customWidth="1"/>
    <col min="6406" max="6406" width="18.28515625" style="180" customWidth="1"/>
    <col min="6407" max="6655" width="9.140625" style="180"/>
    <col min="6656" max="6656" width="15.140625" style="180" bestFit="1" customWidth="1"/>
    <col min="6657" max="6657" width="1.5703125" style="180" bestFit="1" customWidth="1"/>
    <col min="6658" max="6658" width="22.140625" style="180" customWidth="1"/>
    <col min="6659" max="6660" width="9.140625" style="180"/>
    <col min="6661" max="6661" width="10.7109375" style="180" customWidth="1"/>
    <col min="6662" max="6662" width="18.28515625" style="180" customWidth="1"/>
    <col min="6663" max="6911" width="9.140625" style="180"/>
    <col min="6912" max="6912" width="15.140625" style="180" bestFit="1" customWidth="1"/>
    <col min="6913" max="6913" width="1.5703125" style="180" bestFit="1" customWidth="1"/>
    <col min="6914" max="6914" width="22.140625" style="180" customWidth="1"/>
    <col min="6915" max="6916" width="9.140625" style="180"/>
    <col min="6917" max="6917" width="10.7109375" style="180" customWidth="1"/>
    <col min="6918" max="6918" width="18.28515625" style="180" customWidth="1"/>
    <col min="6919" max="7167" width="9.140625" style="180"/>
    <col min="7168" max="7168" width="15.140625" style="180" bestFit="1" customWidth="1"/>
    <col min="7169" max="7169" width="1.5703125" style="180" bestFit="1" customWidth="1"/>
    <col min="7170" max="7170" width="22.140625" style="180" customWidth="1"/>
    <col min="7171" max="7172" width="9.140625" style="180"/>
    <col min="7173" max="7173" width="10.7109375" style="180" customWidth="1"/>
    <col min="7174" max="7174" width="18.28515625" style="180" customWidth="1"/>
    <col min="7175" max="7423" width="9.140625" style="180"/>
    <col min="7424" max="7424" width="15.140625" style="180" bestFit="1" customWidth="1"/>
    <col min="7425" max="7425" width="1.5703125" style="180" bestFit="1" customWidth="1"/>
    <col min="7426" max="7426" width="22.140625" style="180" customWidth="1"/>
    <col min="7427" max="7428" width="9.140625" style="180"/>
    <col min="7429" max="7429" width="10.7109375" style="180" customWidth="1"/>
    <col min="7430" max="7430" width="18.28515625" style="180" customWidth="1"/>
    <col min="7431" max="7679" width="9.140625" style="180"/>
    <col min="7680" max="7680" width="15.140625" style="180" bestFit="1" customWidth="1"/>
    <col min="7681" max="7681" width="1.5703125" style="180" bestFit="1" customWidth="1"/>
    <col min="7682" max="7682" width="22.140625" style="180" customWidth="1"/>
    <col min="7683" max="7684" width="9.140625" style="180"/>
    <col min="7685" max="7685" width="10.7109375" style="180" customWidth="1"/>
    <col min="7686" max="7686" width="18.28515625" style="180" customWidth="1"/>
    <col min="7687" max="7935" width="9.140625" style="180"/>
    <col min="7936" max="7936" width="15.140625" style="180" bestFit="1" customWidth="1"/>
    <col min="7937" max="7937" width="1.5703125" style="180" bestFit="1" customWidth="1"/>
    <col min="7938" max="7938" width="22.140625" style="180" customWidth="1"/>
    <col min="7939" max="7940" width="9.140625" style="180"/>
    <col min="7941" max="7941" width="10.7109375" style="180" customWidth="1"/>
    <col min="7942" max="7942" width="18.28515625" style="180" customWidth="1"/>
    <col min="7943" max="8191" width="9.140625" style="180"/>
    <col min="8192" max="8192" width="15.140625" style="180" bestFit="1" customWidth="1"/>
    <col min="8193" max="8193" width="1.5703125" style="180" bestFit="1" customWidth="1"/>
    <col min="8194" max="8194" width="22.140625" style="180" customWidth="1"/>
    <col min="8195" max="8196" width="9.140625" style="180"/>
    <col min="8197" max="8197" width="10.7109375" style="180" customWidth="1"/>
    <col min="8198" max="8198" width="18.28515625" style="180" customWidth="1"/>
    <col min="8199" max="8447" width="9.140625" style="180"/>
    <col min="8448" max="8448" width="15.140625" style="180" bestFit="1" customWidth="1"/>
    <col min="8449" max="8449" width="1.5703125" style="180" bestFit="1" customWidth="1"/>
    <col min="8450" max="8450" width="22.140625" style="180" customWidth="1"/>
    <col min="8451" max="8452" width="9.140625" style="180"/>
    <col min="8453" max="8453" width="10.7109375" style="180" customWidth="1"/>
    <col min="8454" max="8454" width="18.28515625" style="180" customWidth="1"/>
    <col min="8455" max="8703" width="9.140625" style="180"/>
    <col min="8704" max="8704" width="15.140625" style="180" bestFit="1" customWidth="1"/>
    <col min="8705" max="8705" width="1.5703125" style="180" bestFit="1" customWidth="1"/>
    <col min="8706" max="8706" width="22.140625" style="180" customWidth="1"/>
    <col min="8707" max="8708" width="9.140625" style="180"/>
    <col min="8709" max="8709" width="10.7109375" style="180" customWidth="1"/>
    <col min="8710" max="8710" width="18.28515625" style="180" customWidth="1"/>
    <col min="8711" max="8959" width="9.140625" style="180"/>
    <col min="8960" max="8960" width="15.140625" style="180" bestFit="1" customWidth="1"/>
    <col min="8961" max="8961" width="1.5703125" style="180" bestFit="1" customWidth="1"/>
    <col min="8962" max="8962" width="22.140625" style="180" customWidth="1"/>
    <col min="8963" max="8964" width="9.140625" style="180"/>
    <col min="8965" max="8965" width="10.7109375" style="180" customWidth="1"/>
    <col min="8966" max="8966" width="18.28515625" style="180" customWidth="1"/>
    <col min="8967" max="9215" width="9.140625" style="180"/>
    <col min="9216" max="9216" width="15.140625" style="180" bestFit="1" customWidth="1"/>
    <col min="9217" max="9217" width="1.5703125" style="180" bestFit="1" customWidth="1"/>
    <col min="9218" max="9218" width="22.140625" style="180" customWidth="1"/>
    <col min="9219" max="9220" width="9.140625" style="180"/>
    <col min="9221" max="9221" width="10.7109375" style="180" customWidth="1"/>
    <col min="9222" max="9222" width="18.28515625" style="180" customWidth="1"/>
    <col min="9223" max="9471" width="9.140625" style="180"/>
    <col min="9472" max="9472" width="15.140625" style="180" bestFit="1" customWidth="1"/>
    <col min="9473" max="9473" width="1.5703125" style="180" bestFit="1" customWidth="1"/>
    <col min="9474" max="9474" width="22.140625" style="180" customWidth="1"/>
    <col min="9475" max="9476" width="9.140625" style="180"/>
    <col min="9477" max="9477" width="10.7109375" style="180" customWidth="1"/>
    <col min="9478" max="9478" width="18.28515625" style="180" customWidth="1"/>
    <col min="9479" max="9727" width="9.140625" style="180"/>
    <col min="9728" max="9728" width="15.140625" style="180" bestFit="1" customWidth="1"/>
    <col min="9729" max="9729" width="1.5703125" style="180" bestFit="1" customWidth="1"/>
    <col min="9730" max="9730" width="22.140625" style="180" customWidth="1"/>
    <col min="9731" max="9732" width="9.140625" style="180"/>
    <col min="9733" max="9733" width="10.7109375" style="180" customWidth="1"/>
    <col min="9734" max="9734" width="18.28515625" style="180" customWidth="1"/>
    <col min="9735" max="9983" width="9.140625" style="180"/>
    <col min="9984" max="9984" width="15.140625" style="180" bestFit="1" customWidth="1"/>
    <col min="9985" max="9985" width="1.5703125" style="180" bestFit="1" customWidth="1"/>
    <col min="9986" max="9986" width="22.140625" style="180" customWidth="1"/>
    <col min="9987" max="9988" width="9.140625" style="180"/>
    <col min="9989" max="9989" width="10.7109375" style="180" customWidth="1"/>
    <col min="9990" max="9990" width="18.28515625" style="180" customWidth="1"/>
    <col min="9991" max="10239" width="9.140625" style="180"/>
    <col min="10240" max="10240" width="15.140625" style="180" bestFit="1" customWidth="1"/>
    <col min="10241" max="10241" width="1.5703125" style="180" bestFit="1" customWidth="1"/>
    <col min="10242" max="10242" width="22.140625" style="180" customWidth="1"/>
    <col min="10243" max="10244" width="9.140625" style="180"/>
    <col min="10245" max="10245" width="10.7109375" style="180" customWidth="1"/>
    <col min="10246" max="10246" width="18.28515625" style="180" customWidth="1"/>
    <col min="10247" max="10495" width="9.140625" style="180"/>
    <col min="10496" max="10496" width="15.140625" style="180" bestFit="1" customWidth="1"/>
    <col min="10497" max="10497" width="1.5703125" style="180" bestFit="1" customWidth="1"/>
    <col min="10498" max="10498" width="22.140625" style="180" customWidth="1"/>
    <col min="10499" max="10500" width="9.140625" style="180"/>
    <col min="10501" max="10501" width="10.7109375" style="180" customWidth="1"/>
    <col min="10502" max="10502" width="18.28515625" style="180" customWidth="1"/>
    <col min="10503" max="10751" width="9.140625" style="180"/>
    <col min="10752" max="10752" width="15.140625" style="180" bestFit="1" customWidth="1"/>
    <col min="10753" max="10753" width="1.5703125" style="180" bestFit="1" customWidth="1"/>
    <col min="10754" max="10754" width="22.140625" style="180" customWidth="1"/>
    <col min="10755" max="10756" width="9.140625" style="180"/>
    <col min="10757" max="10757" width="10.7109375" style="180" customWidth="1"/>
    <col min="10758" max="10758" width="18.28515625" style="180" customWidth="1"/>
    <col min="10759" max="11007" width="9.140625" style="180"/>
    <col min="11008" max="11008" width="15.140625" style="180" bestFit="1" customWidth="1"/>
    <col min="11009" max="11009" width="1.5703125" style="180" bestFit="1" customWidth="1"/>
    <col min="11010" max="11010" width="22.140625" style="180" customWidth="1"/>
    <col min="11011" max="11012" width="9.140625" style="180"/>
    <col min="11013" max="11013" width="10.7109375" style="180" customWidth="1"/>
    <col min="11014" max="11014" width="18.28515625" style="180" customWidth="1"/>
    <col min="11015" max="11263" width="9.140625" style="180"/>
    <col min="11264" max="11264" width="15.140625" style="180" bestFit="1" customWidth="1"/>
    <col min="11265" max="11265" width="1.5703125" style="180" bestFit="1" customWidth="1"/>
    <col min="11266" max="11266" width="22.140625" style="180" customWidth="1"/>
    <col min="11267" max="11268" width="9.140625" style="180"/>
    <col min="11269" max="11269" width="10.7109375" style="180" customWidth="1"/>
    <col min="11270" max="11270" width="18.28515625" style="180" customWidth="1"/>
    <col min="11271" max="11519" width="9.140625" style="180"/>
    <col min="11520" max="11520" width="15.140625" style="180" bestFit="1" customWidth="1"/>
    <col min="11521" max="11521" width="1.5703125" style="180" bestFit="1" customWidth="1"/>
    <col min="11522" max="11522" width="22.140625" style="180" customWidth="1"/>
    <col min="11523" max="11524" width="9.140625" style="180"/>
    <col min="11525" max="11525" width="10.7109375" style="180" customWidth="1"/>
    <col min="11526" max="11526" width="18.28515625" style="180" customWidth="1"/>
    <col min="11527" max="11775" width="9.140625" style="180"/>
    <col min="11776" max="11776" width="15.140625" style="180" bestFit="1" customWidth="1"/>
    <col min="11777" max="11777" width="1.5703125" style="180" bestFit="1" customWidth="1"/>
    <col min="11778" max="11778" width="22.140625" style="180" customWidth="1"/>
    <col min="11779" max="11780" width="9.140625" style="180"/>
    <col min="11781" max="11781" width="10.7109375" style="180" customWidth="1"/>
    <col min="11782" max="11782" width="18.28515625" style="180" customWidth="1"/>
    <col min="11783" max="12031" width="9.140625" style="180"/>
    <col min="12032" max="12032" width="15.140625" style="180" bestFit="1" customWidth="1"/>
    <col min="12033" max="12033" width="1.5703125" style="180" bestFit="1" customWidth="1"/>
    <col min="12034" max="12034" width="22.140625" style="180" customWidth="1"/>
    <col min="12035" max="12036" width="9.140625" style="180"/>
    <col min="12037" max="12037" width="10.7109375" style="180" customWidth="1"/>
    <col min="12038" max="12038" width="18.28515625" style="180" customWidth="1"/>
    <col min="12039" max="12287" width="9.140625" style="180"/>
    <col min="12288" max="12288" width="15.140625" style="180" bestFit="1" customWidth="1"/>
    <col min="12289" max="12289" width="1.5703125" style="180" bestFit="1" customWidth="1"/>
    <col min="12290" max="12290" width="22.140625" style="180" customWidth="1"/>
    <col min="12291" max="12292" width="9.140625" style="180"/>
    <col min="12293" max="12293" width="10.7109375" style="180" customWidth="1"/>
    <col min="12294" max="12294" width="18.28515625" style="180" customWidth="1"/>
    <col min="12295" max="12543" width="9.140625" style="180"/>
    <col min="12544" max="12544" width="15.140625" style="180" bestFit="1" customWidth="1"/>
    <col min="12545" max="12545" width="1.5703125" style="180" bestFit="1" customWidth="1"/>
    <col min="12546" max="12546" width="22.140625" style="180" customWidth="1"/>
    <col min="12547" max="12548" width="9.140625" style="180"/>
    <col min="12549" max="12549" width="10.7109375" style="180" customWidth="1"/>
    <col min="12550" max="12550" width="18.28515625" style="180" customWidth="1"/>
    <col min="12551" max="12799" width="9.140625" style="180"/>
    <col min="12800" max="12800" width="15.140625" style="180" bestFit="1" customWidth="1"/>
    <col min="12801" max="12801" width="1.5703125" style="180" bestFit="1" customWidth="1"/>
    <col min="12802" max="12802" width="22.140625" style="180" customWidth="1"/>
    <col min="12803" max="12804" width="9.140625" style="180"/>
    <col min="12805" max="12805" width="10.7109375" style="180" customWidth="1"/>
    <col min="12806" max="12806" width="18.28515625" style="180" customWidth="1"/>
    <col min="12807" max="13055" width="9.140625" style="180"/>
    <col min="13056" max="13056" width="15.140625" style="180" bestFit="1" customWidth="1"/>
    <col min="13057" max="13057" width="1.5703125" style="180" bestFit="1" customWidth="1"/>
    <col min="13058" max="13058" width="22.140625" style="180" customWidth="1"/>
    <col min="13059" max="13060" width="9.140625" style="180"/>
    <col min="13061" max="13061" width="10.7109375" style="180" customWidth="1"/>
    <col min="13062" max="13062" width="18.28515625" style="180" customWidth="1"/>
    <col min="13063" max="13311" width="9.140625" style="180"/>
    <col min="13312" max="13312" width="15.140625" style="180" bestFit="1" customWidth="1"/>
    <col min="13313" max="13313" width="1.5703125" style="180" bestFit="1" customWidth="1"/>
    <col min="13314" max="13314" width="22.140625" style="180" customWidth="1"/>
    <col min="13315" max="13316" width="9.140625" style="180"/>
    <col min="13317" max="13317" width="10.7109375" style="180" customWidth="1"/>
    <col min="13318" max="13318" width="18.28515625" style="180" customWidth="1"/>
    <col min="13319" max="13567" width="9.140625" style="180"/>
    <col min="13568" max="13568" width="15.140625" style="180" bestFit="1" customWidth="1"/>
    <col min="13569" max="13569" width="1.5703125" style="180" bestFit="1" customWidth="1"/>
    <col min="13570" max="13570" width="22.140625" style="180" customWidth="1"/>
    <col min="13571" max="13572" width="9.140625" style="180"/>
    <col min="13573" max="13573" width="10.7109375" style="180" customWidth="1"/>
    <col min="13574" max="13574" width="18.28515625" style="180" customWidth="1"/>
    <col min="13575" max="13823" width="9.140625" style="180"/>
    <col min="13824" max="13824" width="15.140625" style="180" bestFit="1" customWidth="1"/>
    <col min="13825" max="13825" width="1.5703125" style="180" bestFit="1" customWidth="1"/>
    <col min="13826" max="13826" width="22.140625" style="180" customWidth="1"/>
    <col min="13827" max="13828" width="9.140625" style="180"/>
    <col min="13829" max="13829" width="10.7109375" style="180" customWidth="1"/>
    <col min="13830" max="13830" width="18.28515625" style="180" customWidth="1"/>
    <col min="13831" max="14079" width="9.140625" style="180"/>
    <col min="14080" max="14080" width="15.140625" style="180" bestFit="1" customWidth="1"/>
    <col min="14081" max="14081" width="1.5703125" style="180" bestFit="1" customWidth="1"/>
    <col min="14082" max="14082" width="22.140625" style="180" customWidth="1"/>
    <col min="14083" max="14084" width="9.140625" style="180"/>
    <col min="14085" max="14085" width="10.7109375" style="180" customWidth="1"/>
    <col min="14086" max="14086" width="18.28515625" style="180" customWidth="1"/>
    <col min="14087" max="14335" width="9.140625" style="180"/>
    <col min="14336" max="14336" width="15.140625" style="180" bestFit="1" customWidth="1"/>
    <col min="14337" max="14337" width="1.5703125" style="180" bestFit="1" customWidth="1"/>
    <col min="14338" max="14338" width="22.140625" style="180" customWidth="1"/>
    <col min="14339" max="14340" width="9.140625" style="180"/>
    <col min="14341" max="14341" width="10.7109375" style="180" customWidth="1"/>
    <col min="14342" max="14342" width="18.28515625" style="180" customWidth="1"/>
    <col min="14343" max="14591" width="9.140625" style="180"/>
    <col min="14592" max="14592" width="15.140625" style="180" bestFit="1" customWidth="1"/>
    <col min="14593" max="14593" width="1.5703125" style="180" bestFit="1" customWidth="1"/>
    <col min="14594" max="14594" width="22.140625" style="180" customWidth="1"/>
    <col min="14595" max="14596" width="9.140625" style="180"/>
    <col min="14597" max="14597" width="10.7109375" style="180" customWidth="1"/>
    <col min="14598" max="14598" width="18.28515625" style="180" customWidth="1"/>
    <col min="14599" max="14847" width="9.140625" style="180"/>
    <col min="14848" max="14848" width="15.140625" style="180" bestFit="1" customWidth="1"/>
    <col min="14849" max="14849" width="1.5703125" style="180" bestFit="1" customWidth="1"/>
    <col min="14850" max="14850" width="22.140625" style="180" customWidth="1"/>
    <col min="14851" max="14852" width="9.140625" style="180"/>
    <col min="14853" max="14853" width="10.7109375" style="180" customWidth="1"/>
    <col min="14854" max="14854" width="18.28515625" style="180" customWidth="1"/>
    <col min="14855" max="15103" width="9.140625" style="180"/>
    <col min="15104" max="15104" width="15.140625" style="180" bestFit="1" customWidth="1"/>
    <col min="15105" max="15105" width="1.5703125" style="180" bestFit="1" customWidth="1"/>
    <col min="15106" max="15106" width="22.140625" style="180" customWidth="1"/>
    <col min="15107" max="15108" width="9.140625" style="180"/>
    <col min="15109" max="15109" width="10.7109375" style="180" customWidth="1"/>
    <col min="15110" max="15110" width="18.28515625" style="180" customWidth="1"/>
    <col min="15111" max="15359" width="9.140625" style="180"/>
    <col min="15360" max="15360" width="15.140625" style="180" bestFit="1" customWidth="1"/>
    <col min="15361" max="15361" width="1.5703125" style="180" bestFit="1" customWidth="1"/>
    <col min="15362" max="15362" width="22.140625" style="180" customWidth="1"/>
    <col min="15363" max="15364" width="9.140625" style="180"/>
    <col min="15365" max="15365" width="10.7109375" style="180" customWidth="1"/>
    <col min="15366" max="15366" width="18.28515625" style="180" customWidth="1"/>
    <col min="15367" max="15615" width="9.140625" style="180"/>
    <col min="15616" max="15616" width="15.140625" style="180" bestFit="1" customWidth="1"/>
    <col min="15617" max="15617" width="1.5703125" style="180" bestFit="1" customWidth="1"/>
    <col min="15618" max="15618" width="22.140625" style="180" customWidth="1"/>
    <col min="15619" max="15620" width="9.140625" style="180"/>
    <col min="15621" max="15621" width="10.7109375" style="180" customWidth="1"/>
    <col min="15622" max="15622" width="18.28515625" style="180" customWidth="1"/>
    <col min="15623" max="15871" width="9.140625" style="180"/>
    <col min="15872" max="15872" width="15.140625" style="180" bestFit="1" customWidth="1"/>
    <col min="15873" max="15873" width="1.5703125" style="180" bestFit="1" customWidth="1"/>
    <col min="15874" max="15874" width="22.140625" style="180" customWidth="1"/>
    <col min="15875" max="15876" width="9.140625" style="180"/>
    <col min="15877" max="15877" width="10.7109375" style="180" customWidth="1"/>
    <col min="15878" max="15878" width="18.28515625" style="180" customWidth="1"/>
    <col min="15879" max="16127" width="9.140625" style="180"/>
    <col min="16128" max="16128" width="15.140625" style="180" bestFit="1" customWidth="1"/>
    <col min="16129" max="16129" width="1.5703125" style="180" bestFit="1" customWidth="1"/>
    <col min="16130" max="16130" width="22.140625" style="180" customWidth="1"/>
    <col min="16131" max="16132" width="9.140625" style="180"/>
    <col min="16133" max="16133" width="10.7109375" style="180" customWidth="1"/>
    <col min="16134" max="16134" width="18.28515625" style="180" customWidth="1"/>
    <col min="16135" max="16384" width="9.140625" style="180"/>
  </cols>
  <sheetData>
    <row r="2" spans="2:11" x14ac:dyDescent="0.2">
      <c r="B2" s="331" t="s">
        <v>0</v>
      </c>
      <c r="C2" s="331"/>
      <c r="D2" s="331"/>
      <c r="E2" s="331"/>
      <c r="F2" s="331"/>
    </row>
    <row r="3" spans="2:11" x14ac:dyDescent="0.2">
      <c r="B3" s="332" t="s">
        <v>166</v>
      </c>
      <c r="C3" s="332"/>
      <c r="D3" s="332"/>
      <c r="E3" s="332"/>
      <c r="F3" s="332"/>
    </row>
    <row r="4" spans="2:11" x14ac:dyDescent="0.2">
      <c r="K4" s="389"/>
    </row>
    <row r="5" spans="2:11" x14ac:dyDescent="0.2">
      <c r="K5" s="390"/>
    </row>
    <row r="6" spans="2:11" s="181" customFormat="1" ht="20.25" customHeight="1" x14ac:dyDescent="0.2">
      <c r="B6" s="393"/>
      <c r="C6" s="391" t="str">
        <f>CONCATENATE("yılı senelik izinimin ",İZİNLER!F8," gününü ",)</f>
        <v xml:space="preserve">yılı senelik izinimin 17 gününü </v>
      </c>
      <c r="D6" s="391"/>
      <c r="E6" s="394">
        <f>'1'!C10</f>
        <v>44025</v>
      </c>
      <c r="F6" s="202" t="s">
        <v>165</v>
      </c>
    </row>
    <row r="7" spans="2:11" s="197" customFormat="1" ht="33.75" customHeight="1" x14ac:dyDescent="0.2">
      <c r="B7" s="197" t="s">
        <v>157</v>
      </c>
      <c r="C7" s="201"/>
      <c r="D7" s="201"/>
      <c r="E7" s="201"/>
      <c r="F7" s="201"/>
    </row>
    <row r="10" spans="2:11" x14ac:dyDescent="0.2">
      <c r="F10" s="195">
        <f ca="1">İZİNLER!L14</f>
        <v>44014</v>
      </c>
    </row>
    <row r="13" spans="2:11" x14ac:dyDescent="0.2">
      <c r="F13" s="194" t="str">
        <f>'1'!C7</f>
        <v>Ali ÖZEN</v>
      </c>
    </row>
    <row r="18" spans="2:6" ht="26.25" customHeight="1" x14ac:dyDescent="0.2">
      <c r="B18" s="320" t="s">
        <v>147</v>
      </c>
      <c r="C18" s="320"/>
      <c r="D18" s="199" t="s">
        <v>5</v>
      </c>
      <c r="E18" s="333" t="str">
        <f>'1'!G7</f>
        <v>Bilgisayar İşletmeni</v>
      </c>
      <c r="F18" s="333"/>
    </row>
    <row r="19" spans="2:6" ht="26.25" customHeight="1" x14ac:dyDescent="0.2">
      <c r="B19" s="320" t="s">
        <v>158</v>
      </c>
      <c r="C19" s="320"/>
      <c r="D19" s="199" t="s">
        <v>5</v>
      </c>
      <c r="E19" s="318" t="str">
        <f>'1'!C8</f>
        <v>9165</v>
      </c>
      <c r="F19" s="318"/>
    </row>
    <row r="20" spans="2:6" ht="26.25" customHeight="1" x14ac:dyDescent="0.2">
      <c r="B20" s="320" t="s">
        <v>159</v>
      </c>
      <c r="C20" s="320"/>
      <c r="D20" s="199" t="s">
        <v>5</v>
      </c>
      <c r="E20" s="319" t="str">
        <f>'1'!G8</f>
        <v>Muhasebe</v>
      </c>
      <c r="F20" s="319"/>
    </row>
    <row r="21" spans="2:6" ht="26.25" customHeight="1" x14ac:dyDescent="0.2">
      <c r="B21" s="321" t="s">
        <v>160</v>
      </c>
      <c r="C21" s="321"/>
      <c r="D21" s="199" t="s">
        <v>5</v>
      </c>
      <c r="E21" s="392"/>
      <c r="F21" s="392"/>
    </row>
    <row r="22" spans="2:6" ht="26.25" customHeight="1" x14ac:dyDescent="0.2">
      <c r="B22" s="320" t="s">
        <v>161</v>
      </c>
      <c r="C22" s="320"/>
      <c r="D22" s="199" t="s">
        <v>5</v>
      </c>
      <c r="E22" s="392"/>
      <c r="F22" s="392"/>
    </row>
    <row r="23" spans="2:6" ht="26.25" customHeight="1" x14ac:dyDescent="0.2">
      <c r="B23" s="323" t="s">
        <v>162</v>
      </c>
      <c r="C23" s="324"/>
      <c r="D23" s="199" t="s">
        <v>5</v>
      </c>
      <c r="E23" s="392"/>
      <c r="F23" s="392"/>
    </row>
    <row r="24" spans="2:6" ht="26.25" customHeight="1" x14ac:dyDescent="0.2">
      <c r="B24" s="325" t="s">
        <v>163</v>
      </c>
      <c r="C24" s="326"/>
      <c r="D24" s="199" t="s">
        <v>5</v>
      </c>
      <c r="E24" s="392"/>
      <c r="F24" s="392"/>
    </row>
    <row r="25" spans="2:6" ht="26.25" customHeight="1" x14ac:dyDescent="0.2">
      <c r="B25" s="329" t="s">
        <v>164</v>
      </c>
      <c r="C25" s="330"/>
      <c r="D25" s="199" t="s">
        <v>5</v>
      </c>
      <c r="E25" s="392"/>
      <c r="F25" s="392"/>
    </row>
    <row r="26" spans="2:6" ht="50.25" customHeight="1" x14ac:dyDescent="0.2">
      <c r="B26" s="327" t="s">
        <v>167</v>
      </c>
      <c r="C26" s="328"/>
      <c r="D26" s="199" t="s">
        <v>5</v>
      </c>
      <c r="E26" s="392"/>
      <c r="F26" s="392"/>
    </row>
    <row r="27" spans="2:6" ht="53.25" customHeight="1" x14ac:dyDescent="0.2">
      <c r="B27" s="196"/>
      <c r="C27" s="198"/>
      <c r="D27" s="198"/>
      <c r="E27" s="198"/>
      <c r="F27" s="198"/>
    </row>
    <row r="28" spans="2:6" s="194" customFormat="1" ht="30" customHeight="1" x14ac:dyDescent="0.2">
      <c r="B28" s="322" t="str">
        <f>İZİNLER!B25</f>
        <v>U Y G U N D U R</v>
      </c>
      <c r="C28" s="322"/>
      <c r="D28" s="322"/>
      <c r="E28" s="322"/>
      <c r="F28" s="322"/>
    </row>
    <row r="29" spans="2:6" s="194" customFormat="1" ht="18" customHeight="1" x14ac:dyDescent="0.2">
      <c r="B29" s="386">
        <f ca="1">İZİNLER!L14</f>
        <v>44014</v>
      </c>
      <c r="C29" s="387"/>
      <c r="D29" s="387"/>
      <c r="E29" s="387"/>
      <c r="F29" s="387"/>
    </row>
    <row r="30" spans="2:6" s="194" customFormat="1" ht="18" customHeight="1" x14ac:dyDescent="0.2">
      <c r="B30" s="322"/>
      <c r="C30" s="322"/>
      <c r="D30" s="322"/>
      <c r="E30" s="322"/>
      <c r="F30" s="322"/>
    </row>
    <row r="31" spans="2:6" s="200" customFormat="1" ht="60" customHeight="1" x14ac:dyDescent="0.25">
      <c r="B31" s="388" t="str">
        <f>İZİNLER!B28</f>
        <v>Prof. Dr. Adnan KAKİLLİ</v>
      </c>
      <c r="C31" s="388"/>
      <c r="D31" s="388"/>
      <c r="E31" s="388"/>
      <c r="F31" s="388"/>
    </row>
    <row r="32" spans="2:6" ht="15" x14ac:dyDescent="0.25">
      <c r="B32" s="388" t="str">
        <f>İZİNLER!B29</f>
        <v>Müdür</v>
      </c>
      <c r="C32" s="388"/>
      <c r="D32" s="388"/>
      <c r="E32" s="388"/>
      <c r="F32" s="388"/>
    </row>
  </sheetData>
  <sheetProtection algorithmName="SHA-512" hashValue="rRGHxmZNxD+O1VrfCYWE3obUoVg5Co5PFkRl2XUG2Yzic1enXAZV6Rbpyt8HkOcaesOmd8Keo9Eq+a7HRJvyRA==" saltValue="th2XwJi/BnMv8e7+cORUJg==" spinCount="100000" sheet="1" objects="1" scenarios="1" formatCells="0"/>
  <mergeCells count="26">
    <mergeCell ref="B32:F32"/>
    <mergeCell ref="B2:F2"/>
    <mergeCell ref="B3:F3"/>
    <mergeCell ref="B18:C18"/>
    <mergeCell ref="B19:C19"/>
    <mergeCell ref="E18:F18"/>
    <mergeCell ref="C6:D6"/>
    <mergeCell ref="B22:C22"/>
    <mergeCell ref="B31:F31"/>
    <mergeCell ref="B29:F29"/>
    <mergeCell ref="B28:F28"/>
    <mergeCell ref="B30:F30"/>
    <mergeCell ref="B23:C23"/>
    <mergeCell ref="B24:C24"/>
    <mergeCell ref="B26:C26"/>
    <mergeCell ref="B25:C25"/>
    <mergeCell ref="E26:F26"/>
    <mergeCell ref="E25:F25"/>
    <mergeCell ref="E24:F24"/>
    <mergeCell ref="E23:F23"/>
    <mergeCell ref="E22:F22"/>
    <mergeCell ref="E21:F21"/>
    <mergeCell ref="E20:F20"/>
    <mergeCell ref="E19:F19"/>
    <mergeCell ref="B20:C20"/>
    <mergeCell ref="B21:C21"/>
  </mergeCells>
  <printOptions horizontalCentered="1" verticalCentered="1"/>
  <pageMargins left="0.7" right="0.7" top="0.75" bottom="0.75" header="0.3" footer="0.3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49"/>
  <sheetViews>
    <sheetView showGridLines="0" showZeros="0" view="pageBreakPreview" zoomScale="115" zoomScaleNormal="160" zoomScaleSheetLayoutView="115" workbookViewId="0">
      <pane ySplit="4" topLeftCell="A5" activePane="bottomLeft" state="frozenSplit"/>
      <selection pane="bottomLeft" activeCell="F6" sqref="F6:I6"/>
    </sheetView>
  </sheetViews>
  <sheetFormatPr defaultRowHeight="12.75" x14ac:dyDescent="0.2"/>
  <cols>
    <col min="1" max="1" width="1.140625" style="2" customWidth="1"/>
    <col min="2" max="2" width="10.28515625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7.85546875" style="2" customWidth="1"/>
    <col min="16" max="16" width="17.85546875" style="2" customWidth="1"/>
    <col min="17" max="17" width="6.28515625" style="2" customWidth="1"/>
    <col min="18" max="18" width="0.5703125" style="71" customWidth="1"/>
    <col min="19" max="19" width="9.140625" style="71"/>
    <col min="20" max="21" width="9.140625" style="2"/>
    <col min="22" max="22" width="9.140625" style="56"/>
    <col min="23" max="16384" width="9.140625" style="2"/>
  </cols>
  <sheetData>
    <row r="1" spans="1:22" ht="17.100000000000001" customHeight="1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"/>
    </row>
    <row r="2" spans="1:22" ht="17.100000000000001" customHeight="1" x14ac:dyDescent="0.2">
      <c r="A2" s="204" t="s">
        <v>59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1"/>
    </row>
    <row r="3" spans="1:22" ht="14.1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</row>
    <row r="4" spans="1:22" ht="17.100000000000001" customHeight="1" x14ac:dyDescent="0.2">
      <c r="A4" s="204" t="s">
        <v>37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"/>
    </row>
    <row r="5" spans="1:22" ht="2.1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/>
    </row>
    <row r="6" spans="1:22" ht="24" customHeight="1" x14ac:dyDescent="0.2">
      <c r="A6" s="334" t="s">
        <v>4</v>
      </c>
      <c r="B6" s="335"/>
      <c r="C6" s="335"/>
      <c r="D6" s="335"/>
      <c r="E6" s="4" t="s">
        <v>5</v>
      </c>
      <c r="F6" s="336" t="s">
        <v>60</v>
      </c>
      <c r="G6" s="336"/>
      <c r="H6" s="336"/>
      <c r="I6" s="336"/>
      <c r="J6" s="334" t="s">
        <v>6</v>
      </c>
      <c r="K6" s="335"/>
      <c r="L6" s="335"/>
      <c r="M6" s="335"/>
      <c r="N6" s="4" t="s">
        <v>5</v>
      </c>
      <c r="O6" s="336" t="s">
        <v>53</v>
      </c>
      <c r="P6" s="336"/>
      <c r="Q6" s="337"/>
      <c r="R6" s="1"/>
      <c r="T6" s="56"/>
    </row>
    <row r="7" spans="1:22" ht="24" customHeight="1" x14ac:dyDescent="0.2">
      <c r="A7" s="334" t="s">
        <v>7</v>
      </c>
      <c r="B7" s="335"/>
      <c r="C7" s="335"/>
      <c r="D7" s="335"/>
      <c r="E7" s="4" t="s">
        <v>5</v>
      </c>
      <c r="F7" s="336"/>
      <c r="G7" s="336"/>
      <c r="H7" s="336"/>
      <c r="I7" s="336"/>
      <c r="J7" s="334" t="s">
        <v>8</v>
      </c>
      <c r="K7" s="335"/>
      <c r="L7" s="335"/>
      <c r="M7" s="335"/>
      <c r="N7" s="4" t="s">
        <v>5</v>
      </c>
      <c r="O7" s="336"/>
      <c r="P7" s="336"/>
      <c r="Q7" s="337"/>
      <c r="R7" s="1"/>
      <c r="T7" s="59" t="s">
        <v>40</v>
      </c>
      <c r="V7" s="58" t="s">
        <v>48</v>
      </c>
    </row>
    <row r="8" spans="1:22" ht="24" customHeight="1" x14ac:dyDescent="0.2">
      <c r="A8" s="334" t="s">
        <v>9</v>
      </c>
      <c r="B8" s="335"/>
      <c r="C8" s="335"/>
      <c r="D8" s="335"/>
      <c r="E8" s="4" t="s">
        <v>5</v>
      </c>
      <c r="F8" s="336">
        <v>1</v>
      </c>
      <c r="G8" s="336"/>
      <c r="H8" s="336"/>
      <c r="I8" s="336"/>
      <c r="J8" s="338" t="s">
        <v>34</v>
      </c>
      <c r="K8" s="335"/>
      <c r="L8" s="335"/>
      <c r="M8" s="335"/>
      <c r="N8" s="4" t="s">
        <v>5</v>
      </c>
      <c r="O8" s="336"/>
      <c r="P8" s="336"/>
      <c r="Q8" s="337"/>
      <c r="R8" s="1"/>
      <c r="T8" s="59" t="s">
        <v>43</v>
      </c>
      <c r="V8" s="58" t="s">
        <v>49</v>
      </c>
    </row>
    <row r="9" spans="1:22" ht="24" customHeight="1" x14ac:dyDescent="0.2">
      <c r="A9" s="334" t="s">
        <v>11</v>
      </c>
      <c r="B9" s="335"/>
      <c r="C9" s="335"/>
      <c r="D9" s="335"/>
      <c r="E9" s="4" t="s">
        <v>5</v>
      </c>
      <c r="F9" s="342">
        <v>43888</v>
      </c>
      <c r="G9" s="342"/>
      <c r="H9" s="342"/>
      <c r="I9" s="342"/>
      <c r="J9" s="334" t="s">
        <v>12</v>
      </c>
      <c r="K9" s="335"/>
      <c r="L9" s="335"/>
      <c r="M9" s="335"/>
      <c r="N9" s="4" t="s">
        <v>5</v>
      </c>
      <c r="O9" s="343">
        <f>(F8+F9)-1</f>
        <v>43888</v>
      </c>
      <c r="P9" s="343"/>
      <c r="Q9" s="344"/>
      <c r="R9" s="1"/>
      <c r="T9" s="59" t="s">
        <v>41</v>
      </c>
      <c r="V9" s="58" t="s">
        <v>50</v>
      </c>
    </row>
    <row r="10" spans="1:22" ht="51" customHeight="1" x14ac:dyDescent="0.2">
      <c r="A10" s="334" t="s">
        <v>13</v>
      </c>
      <c r="B10" s="335"/>
      <c r="C10" s="335"/>
      <c r="D10" s="335"/>
      <c r="E10" s="4" t="s">
        <v>5</v>
      </c>
      <c r="F10" s="345" t="s">
        <v>40</v>
      </c>
      <c r="G10" s="345"/>
      <c r="H10" s="345"/>
      <c r="I10" s="345"/>
      <c r="J10" s="334" t="s">
        <v>15</v>
      </c>
      <c r="K10" s="335"/>
      <c r="L10" s="335"/>
      <c r="M10" s="335"/>
      <c r="N10" s="4" t="s">
        <v>5</v>
      </c>
      <c r="O10" s="336" t="s">
        <v>10</v>
      </c>
      <c r="P10" s="336"/>
      <c r="Q10" s="337"/>
      <c r="R10" s="1"/>
      <c r="T10" s="59" t="s">
        <v>42</v>
      </c>
      <c r="V10" s="58" t="s">
        <v>52</v>
      </c>
    </row>
    <row r="11" spans="1:22" ht="9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1"/>
      <c r="V11" s="58" t="s">
        <v>51</v>
      </c>
    </row>
    <row r="12" spans="1:22" ht="17.100000000000001" customHeight="1" x14ac:dyDescent="0.2">
      <c r="A12" s="10"/>
      <c r="B12" s="216" t="str">
        <f>CONCATENATE("      Yukarıda belirtilen süre içinde"," ",(F10)&amp;"  izinli sayılmamı müsaadelerinize arz ederim.")</f>
        <v xml:space="preserve">      Yukarıda belirtilen süre içinde YILLIK  izinli sayılmamı müsaadelerinize arz ederim.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11"/>
      <c r="R12" s="1"/>
      <c r="V12" s="58" t="s">
        <v>53</v>
      </c>
    </row>
    <row r="13" spans="1:22" ht="17.100000000000001" customHeight="1" x14ac:dyDescent="0.2">
      <c r="A13" s="10"/>
      <c r="B13" s="45"/>
      <c r="C13" s="45"/>
      <c r="D13" s="45"/>
      <c r="E13" s="45"/>
      <c r="F13" s="45"/>
      <c r="G13" s="45"/>
      <c r="H13" s="45"/>
      <c r="I13" s="45"/>
      <c r="J13" s="217"/>
      <c r="K13" s="217"/>
      <c r="L13" s="217"/>
      <c r="M13" s="217"/>
      <c r="N13" s="217"/>
      <c r="O13" s="217"/>
      <c r="P13" s="217"/>
      <c r="Q13" s="11"/>
      <c r="R13" s="1"/>
      <c r="V13" s="58" t="s">
        <v>54</v>
      </c>
    </row>
    <row r="14" spans="1:22" ht="17.100000000000001" customHeight="1" x14ac:dyDescent="0.2">
      <c r="A14" s="10"/>
      <c r="B14" s="45"/>
      <c r="C14" s="45"/>
      <c r="D14" s="45"/>
      <c r="E14" s="45"/>
      <c r="F14" s="45"/>
      <c r="G14" s="45"/>
      <c r="H14" s="45"/>
      <c r="I14" s="45"/>
      <c r="J14" s="43" t="s">
        <v>17</v>
      </c>
      <c r="K14" s="5" t="s">
        <v>5</v>
      </c>
      <c r="L14" s="346">
        <f ca="1">TODAY()</f>
        <v>44014</v>
      </c>
      <c r="M14" s="347"/>
      <c r="N14" s="347"/>
      <c r="O14" s="347"/>
      <c r="P14" s="347"/>
      <c r="Q14" s="348"/>
      <c r="R14" s="1"/>
      <c r="V14" s="58" t="s">
        <v>38</v>
      </c>
    </row>
    <row r="15" spans="1:22" ht="17.100000000000001" customHeight="1" x14ac:dyDescent="0.2">
      <c r="A15" s="10"/>
      <c r="B15" s="45"/>
      <c r="C15" s="45"/>
      <c r="D15" s="45"/>
      <c r="E15" s="45"/>
      <c r="F15" s="45"/>
      <c r="G15" s="45"/>
      <c r="H15" s="45"/>
      <c r="I15" s="45"/>
      <c r="J15" s="43" t="s">
        <v>4</v>
      </c>
      <c r="K15" s="5" t="s">
        <v>5</v>
      </c>
      <c r="L15" s="44"/>
      <c r="M15" s="349" t="str">
        <f>F6</f>
        <v>ŞABAN KAMA</v>
      </c>
      <c r="N15" s="349"/>
      <c r="O15" s="349"/>
      <c r="P15" s="349"/>
      <c r="Q15" s="350"/>
      <c r="R15" s="1"/>
      <c r="V15" s="58" t="s">
        <v>55</v>
      </c>
    </row>
    <row r="16" spans="1:22" ht="17.100000000000001" customHeight="1" x14ac:dyDescent="0.2">
      <c r="A16" s="10"/>
      <c r="B16" s="45"/>
      <c r="C16" s="45"/>
      <c r="D16" s="45"/>
      <c r="E16" s="45"/>
      <c r="F16" s="45"/>
      <c r="G16" s="45"/>
      <c r="H16" s="45"/>
      <c r="I16" s="45"/>
      <c r="J16" s="43" t="s">
        <v>18</v>
      </c>
      <c r="K16" s="5" t="s">
        <v>5</v>
      </c>
      <c r="L16" s="218"/>
      <c r="M16" s="218"/>
      <c r="N16" s="218"/>
      <c r="O16" s="218"/>
      <c r="P16" s="218"/>
      <c r="Q16" s="219"/>
      <c r="R16" s="46"/>
      <c r="V16" s="58" t="s">
        <v>56</v>
      </c>
    </row>
    <row r="17" spans="1:22" ht="21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"/>
      <c r="V17" s="58" t="s">
        <v>57</v>
      </c>
    </row>
    <row r="18" spans="1:22" ht="17.100000000000001" customHeight="1" x14ac:dyDescent="0.2">
      <c r="A18" s="339" t="s">
        <v>30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1"/>
      <c r="R18" s="1"/>
      <c r="V18" s="58" t="s">
        <v>58</v>
      </c>
    </row>
    <row r="19" spans="1:22" ht="17.100000000000001" customHeight="1" x14ac:dyDescent="0.2">
      <c r="A19" s="351" t="s">
        <v>38</v>
      </c>
      <c r="B19" s="204"/>
      <c r="C19" s="204"/>
      <c r="D19" s="204"/>
      <c r="E19" s="204"/>
      <c r="F19" s="204"/>
      <c r="G19" s="204"/>
      <c r="H19" s="45"/>
      <c r="I19" s="50"/>
      <c r="J19" s="50"/>
      <c r="K19" s="50"/>
      <c r="L19" s="50"/>
      <c r="M19" s="352" t="s">
        <v>39</v>
      </c>
      <c r="N19" s="352"/>
      <c r="O19" s="352"/>
      <c r="P19" s="352"/>
      <c r="Q19" s="353"/>
      <c r="R19" s="1"/>
    </row>
    <row r="20" spans="1:22" ht="9.9499999999999993" customHeight="1" x14ac:dyDescent="0.2">
      <c r="A20" s="10"/>
      <c r="B20" s="45"/>
      <c r="C20" s="45"/>
      <c r="D20" s="45"/>
      <c r="E20" s="45"/>
      <c r="F20" s="45"/>
      <c r="G20" s="45"/>
      <c r="H20" s="45"/>
      <c r="I20" s="50"/>
      <c r="J20" s="50"/>
      <c r="K20" s="50"/>
      <c r="L20" s="50"/>
      <c r="M20" s="45"/>
      <c r="N20" s="45"/>
      <c r="O20" s="45"/>
      <c r="P20" s="45"/>
      <c r="Q20" s="11"/>
      <c r="R20" s="1"/>
    </row>
    <row r="21" spans="1:22" ht="17.100000000000001" customHeight="1" x14ac:dyDescent="0.2">
      <c r="A21" s="354" t="s">
        <v>45</v>
      </c>
      <c r="B21" s="355"/>
      <c r="C21" s="355"/>
      <c r="D21" s="355"/>
      <c r="E21" s="355"/>
      <c r="F21" s="355"/>
      <c r="G21" s="355"/>
      <c r="H21" s="45"/>
      <c r="I21" s="356"/>
      <c r="J21" s="356"/>
      <c r="K21" s="43"/>
      <c r="L21" s="48"/>
      <c r="M21" s="357" t="s">
        <v>46</v>
      </c>
      <c r="N21" s="357"/>
      <c r="O21" s="357"/>
      <c r="P21" s="357"/>
      <c r="Q21" s="358"/>
      <c r="R21" s="1"/>
    </row>
    <row r="22" spans="1:22" ht="17.100000000000001" customHeight="1" x14ac:dyDescent="0.2">
      <c r="A22" s="354"/>
      <c r="B22" s="355"/>
      <c r="C22" s="355"/>
      <c r="D22" s="355"/>
      <c r="E22" s="355"/>
      <c r="F22" s="355"/>
      <c r="G22" s="355"/>
      <c r="H22" s="45"/>
      <c r="I22" s="49"/>
      <c r="J22" s="49"/>
      <c r="K22" s="43"/>
      <c r="L22" s="48"/>
      <c r="M22" s="357"/>
      <c r="N22" s="357"/>
      <c r="O22" s="357"/>
      <c r="P22" s="357"/>
      <c r="Q22" s="358"/>
      <c r="R22" s="1"/>
    </row>
    <row r="23" spans="1:22" ht="17.100000000000001" customHeight="1" x14ac:dyDescent="0.2">
      <c r="A23" s="354"/>
      <c r="B23" s="355"/>
      <c r="C23" s="355"/>
      <c r="D23" s="355"/>
      <c r="E23" s="355"/>
      <c r="F23" s="355"/>
      <c r="G23" s="355"/>
      <c r="H23" s="45"/>
      <c r="I23" s="49"/>
      <c r="J23" s="49"/>
      <c r="K23" s="43"/>
      <c r="L23" s="47" t="s">
        <v>10</v>
      </c>
      <c r="M23" s="357"/>
      <c r="N23" s="357"/>
      <c r="O23" s="357"/>
      <c r="P23" s="357"/>
      <c r="Q23" s="358"/>
      <c r="R23" s="1"/>
    </row>
    <row r="24" spans="1:22" ht="12.95" customHeight="1" x14ac:dyDescent="0.2">
      <c r="A24" s="1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1"/>
      <c r="R24" s="1"/>
    </row>
    <row r="25" spans="1:22" ht="20.25" customHeight="1" x14ac:dyDescent="0.2">
      <c r="A25" s="72"/>
      <c r="B25" s="57"/>
      <c r="C25" s="57"/>
      <c r="D25" s="57"/>
      <c r="E25" s="57"/>
      <c r="F25" s="57"/>
      <c r="G25" s="57"/>
      <c r="H25" s="359" t="s">
        <v>47</v>
      </c>
      <c r="I25" s="359"/>
      <c r="J25" s="359"/>
      <c r="K25" s="359"/>
      <c r="L25" s="359"/>
      <c r="M25" s="359"/>
      <c r="N25" s="359"/>
      <c r="O25" s="359"/>
      <c r="P25" s="57"/>
      <c r="Q25" s="73"/>
      <c r="R25" s="1"/>
    </row>
    <row r="26" spans="1:22" ht="19.5" customHeight="1" x14ac:dyDescent="0.2">
      <c r="A26" s="10"/>
      <c r="B26" s="45"/>
      <c r="C26" s="45"/>
      <c r="D26" s="45"/>
      <c r="E26" s="45"/>
      <c r="F26" s="45"/>
      <c r="G26" s="45"/>
      <c r="H26" s="272" t="s">
        <v>61</v>
      </c>
      <c r="I26" s="272"/>
      <c r="J26" s="272"/>
      <c r="K26" s="272"/>
      <c r="L26" s="272"/>
      <c r="M26" s="272"/>
      <c r="N26" s="272"/>
      <c r="O26" s="272"/>
      <c r="P26" s="45"/>
      <c r="Q26" s="11"/>
      <c r="R26" s="1"/>
    </row>
    <row r="27" spans="1:22" ht="26.25" customHeight="1" x14ac:dyDescent="0.2">
      <c r="A27" s="10"/>
      <c r="B27" s="45"/>
      <c r="C27" s="45"/>
      <c r="D27" s="45"/>
      <c r="E27" s="45"/>
      <c r="F27" s="45"/>
      <c r="G27" s="45"/>
      <c r="H27" s="274"/>
      <c r="I27" s="274"/>
      <c r="J27" s="274"/>
      <c r="K27" s="274"/>
      <c r="L27" s="274"/>
      <c r="M27" s="274"/>
      <c r="N27" s="274"/>
      <c r="O27" s="274"/>
      <c r="P27" s="45"/>
      <c r="Q27" s="11"/>
      <c r="R27" s="1"/>
    </row>
    <row r="28" spans="1:22" ht="12.95" customHeight="1" x14ac:dyDescent="0.2">
      <c r="A28" s="10"/>
      <c r="B28" s="45"/>
      <c r="C28" s="45"/>
      <c r="D28" s="45"/>
      <c r="E28" s="45"/>
      <c r="F28" s="45"/>
      <c r="G28" s="45"/>
      <c r="H28" s="265" t="s">
        <v>44</v>
      </c>
      <c r="I28" s="265"/>
      <c r="J28" s="265"/>
      <c r="K28" s="265"/>
      <c r="L28" s="265"/>
      <c r="M28" s="265"/>
      <c r="N28" s="265"/>
      <c r="O28" s="265"/>
      <c r="P28" s="45"/>
      <c r="Q28" s="11"/>
      <c r="R28" s="1"/>
    </row>
    <row r="29" spans="1:22" ht="14.25" x14ac:dyDescent="0.2">
      <c r="A29" s="34"/>
      <c r="B29" s="35"/>
      <c r="C29" s="35"/>
      <c r="D29" s="35"/>
      <c r="E29" s="35"/>
      <c r="F29" s="35"/>
      <c r="G29" s="45"/>
      <c r="H29" s="360" t="s">
        <v>35</v>
      </c>
      <c r="I29" s="360"/>
      <c r="J29" s="360"/>
      <c r="K29" s="360"/>
      <c r="L29" s="360"/>
      <c r="M29" s="360"/>
      <c r="N29" s="360"/>
      <c r="O29" s="360"/>
      <c r="P29" s="35"/>
      <c r="Q29" s="36"/>
    </row>
    <row r="30" spans="1:22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2" spans="1:22" s="3" customFormat="1" x14ac:dyDescent="0.2">
      <c r="B32" s="361" t="s">
        <v>32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V32" s="60"/>
    </row>
    <row r="33" spans="1:22" s="3" customFormat="1" ht="18" customHeight="1" x14ac:dyDescent="0.2">
      <c r="A33" s="40"/>
      <c r="B33" s="229" t="s">
        <v>33</v>
      </c>
      <c r="C33" s="229"/>
      <c r="D33" s="229"/>
      <c r="E33" s="229"/>
      <c r="F33" s="229"/>
      <c r="G33" s="229"/>
      <c r="H33" s="229"/>
      <c r="I33" s="41"/>
      <c r="J33" s="41"/>
      <c r="K33" s="41"/>
      <c r="L33" s="41"/>
      <c r="M33" s="41"/>
      <c r="N33" s="41"/>
      <c r="O33" s="41"/>
      <c r="P33" s="41"/>
      <c r="Q33" s="42"/>
      <c r="R33" s="27"/>
      <c r="V33" s="60"/>
    </row>
    <row r="34" spans="1:22" s="3" customFormat="1" ht="18" customHeight="1" x14ac:dyDescent="0.2">
      <c r="A34" s="28"/>
      <c r="B34" s="32"/>
      <c r="C34" s="3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61"/>
      <c r="R34" s="27"/>
      <c r="V34" s="60"/>
    </row>
    <row r="35" spans="1:22" s="3" customFormat="1" ht="18" customHeight="1" x14ac:dyDescent="0.2">
      <c r="A35" s="362" t="s">
        <v>4</v>
      </c>
      <c r="B35" s="363"/>
      <c r="C35" s="33" t="s">
        <v>5</v>
      </c>
      <c r="D35" s="364"/>
      <c r="E35" s="364"/>
      <c r="F35" s="364"/>
      <c r="G35" s="364"/>
      <c r="H35" s="364"/>
      <c r="I35" s="365" t="s">
        <v>67</v>
      </c>
      <c r="J35" s="365"/>
      <c r="K35" s="366"/>
      <c r="L35" s="367"/>
      <c r="M35" s="368"/>
      <c r="N35" s="369"/>
      <c r="O35" s="52"/>
      <c r="P35" s="52"/>
      <c r="Q35" s="61"/>
      <c r="R35" s="27"/>
      <c r="V35" s="60"/>
    </row>
    <row r="36" spans="1:22" s="3" customFormat="1" ht="18" customHeight="1" x14ac:dyDescent="0.2">
      <c r="A36" s="362" t="s">
        <v>6</v>
      </c>
      <c r="B36" s="363"/>
      <c r="C36" s="33" t="s">
        <v>5</v>
      </c>
      <c r="D36" s="364"/>
      <c r="E36" s="364"/>
      <c r="F36" s="364"/>
      <c r="G36" s="364"/>
      <c r="H36" s="364"/>
      <c r="I36" s="53"/>
      <c r="J36" s="53"/>
      <c r="K36" s="55"/>
      <c r="L36" s="55"/>
      <c r="M36" s="55"/>
      <c r="N36" s="55"/>
      <c r="O36" s="52"/>
      <c r="P36" s="52"/>
      <c r="Q36" s="61"/>
      <c r="R36" s="27"/>
      <c r="V36" s="60"/>
    </row>
    <row r="37" spans="1:22" s="3" customFormat="1" ht="18" customHeight="1" x14ac:dyDescent="0.2">
      <c r="A37" s="362" t="s">
        <v>18</v>
      </c>
      <c r="B37" s="363"/>
      <c r="C37" s="33" t="s">
        <v>5</v>
      </c>
      <c r="D37" s="364"/>
      <c r="E37" s="364"/>
      <c r="F37" s="364"/>
      <c r="G37" s="364"/>
      <c r="H37" s="364"/>
      <c r="I37" s="370" t="s">
        <v>68</v>
      </c>
      <c r="J37" s="370"/>
      <c r="K37" s="371"/>
      <c r="L37" s="367"/>
      <c r="M37" s="368"/>
      <c r="N37" s="369"/>
      <c r="O37" s="52"/>
      <c r="P37" s="52"/>
      <c r="Q37" s="61"/>
      <c r="R37" s="27"/>
      <c r="V37" s="60"/>
    </row>
    <row r="38" spans="1:22" s="3" customFormat="1" ht="15" x14ac:dyDescent="0.2">
      <c r="A38" s="28"/>
      <c r="B38" s="32"/>
      <c r="C38" s="32"/>
      <c r="D38" s="364"/>
      <c r="E38" s="364"/>
      <c r="F38" s="364"/>
      <c r="G38" s="364"/>
      <c r="H38" s="364"/>
      <c r="I38" s="54"/>
      <c r="J38" s="54"/>
      <c r="K38" s="52"/>
      <c r="L38" s="52"/>
      <c r="M38" s="52"/>
      <c r="N38" s="52"/>
      <c r="O38" s="52"/>
      <c r="P38" s="52"/>
      <c r="Q38" s="61"/>
      <c r="R38" s="27"/>
      <c r="V38" s="60"/>
    </row>
    <row r="39" spans="1:22" s="3" customFormat="1" ht="15.75" customHeight="1" x14ac:dyDescent="0.2">
      <c r="A39" s="29"/>
      <c r="B39" s="16"/>
      <c r="C39" s="16"/>
      <c r="D39" s="16"/>
      <c r="E39" s="16"/>
      <c r="F39" s="16"/>
      <c r="G39" s="16"/>
      <c r="H39" s="16"/>
      <c r="I39" s="372" t="s">
        <v>69</v>
      </c>
      <c r="J39" s="372"/>
      <c r="K39" s="372"/>
      <c r="L39" s="367"/>
      <c r="M39" s="368"/>
      <c r="N39" s="369"/>
      <c r="O39" s="52"/>
      <c r="P39" s="52"/>
      <c r="Q39" s="61"/>
      <c r="V39" s="60"/>
    </row>
    <row r="40" spans="1:22" s="3" customFormat="1" ht="12.75" customHeight="1" x14ac:dyDescent="0.2">
      <c r="A40" s="29"/>
      <c r="B40" s="16"/>
      <c r="C40" s="16"/>
      <c r="D40" s="16"/>
      <c r="E40" s="16"/>
      <c r="F40" s="16"/>
      <c r="G40" s="16"/>
      <c r="H40" s="16"/>
      <c r="I40" s="372"/>
      <c r="J40" s="372"/>
      <c r="K40" s="372"/>
      <c r="L40" s="52"/>
      <c r="M40" s="52"/>
      <c r="N40" s="52"/>
      <c r="O40" s="52"/>
      <c r="P40" s="52"/>
      <c r="Q40" s="61"/>
      <c r="V40" s="60"/>
    </row>
    <row r="41" spans="1:22" s="3" customFormat="1" ht="12.75" customHeight="1" x14ac:dyDescent="0.2">
      <c r="A41" s="29"/>
      <c r="B41" s="16"/>
      <c r="C41" s="16"/>
      <c r="D41" s="16"/>
      <c r="E41" s="16"/>
      <c r="F41" s="16"/>
      <c r="G41" s="16"/>
      <c r="H41" s="16"/>
      <c r="I41" s="372"/>
      <c r="J41" s="372"/>
      <c r="K41" s="372"/>
      <c r="L41" s="52"/>
      <c r="M41" s="52"/>
      <c r="N41" s="52"/>
      <c r="O41" s="52"/>
      <c r="P41" s="52"/>
      <c r="Q41" s="61"/>
      <c r="V41" s="60"/>
    </row>
    <row r="42" spans="1:22" x14ac:dyDescent="0.2">
      <c r="A42" s="6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3"/>
    </row>
    <row r="43" spans="1:22" x14ac:dyDescent="0.2">
      <c r="A43" s="62"/>
      <c r="B43" s="64" t="s">
        <v>23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63"/>
    </row>
    <row r="44" spans="1:22" ht="20.25" customHeight="1" x14ac:dyDescent="0.2">
      <c r="A44" s="62"/>
      <c r="B44" s="65" t="s">
        <v>62</v>
      </c>
      <c r="C44" s="66"/>
      <c r="D44" s="65" t="s">
        <v>63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22" ht="18.75" customHeight="1" x14ac:dyDescent="0.2">
      <c r="A45" s="62"/>
      <c r="B45" s="65" t="s">
        <v>62</v>
      </c>
      <c r="C45" s="66"/>
      <c r="D45" s="65" t="s">
        <v>63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22" x14ac:dyDescent="0.2">
      <c r="A46" s="62"/>
      <c r="B46" s="66"/>
      <c r="C46" s="66"/>
      <c r="D46" s="66"/>
      <c r="E46" s="66"/>
      <c r="F46" s="66"/>
      <c r="G46" s="66"/>
      <c r="H46" s="68" t="s">
        <v>65</v>
      </c>
      <c r="I46" s="65" t="s">
        <v>5</v>
      </c>
      <c r="J46" s="66"/>
      <c r="K46" s="66"/>
      <c r="L46" s="66"/>
      <c r="M46" s="66"/>
      <c r="N46" s="66"/>
      <c r="O46" s="65" t="s">
        <v>64</v>
      </c>
      <c r="P46" s="65" t="s">
        <v>66</v>
      </c>
      <c r="Q46" s="67"/>
    </row>
    <row r="47" spans="1:22" ht="5.25" customHeight="1" x14ac:dyDescent="0.2">
      <c r="A47" s="62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</row>
    <row r="48" spans="1:22" x14ac:dyDescent="0.2">
      <c r="A48" s="2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</row>
    <row r="49" ht="3" customHeight="1" x14ac:dyDescent="0.2"/>
  </sheetData>
  <sheetProtection selectLockedCells="1"/>
  <mergeCells count="53">
    <mergeCell ref="A37:B37"/>
    <mergeCell ref="D37:H38"/>
    <mergeCell ref="I37:K37"/>
    <mergeCell ref="L37:N37"/>
    <mergeCell ref="I39:K41"/>
    <mergeCell ref="L39:N39"/>
    <mergeCell ref="A35:B35"/>
    <mergeCell ref="D35:H35"/>
    <mergeCell ref="I35:K35"/>
    <mergeCell ref="L35:N35"/>
    <mergeCell ref="A36:B36"/>
    <mergeCell ref="D36:H36"/>
    <mergeCell ref="B33:H33"/>
    <mergeCell ref="A19:G19"/>
    <mergeCell ref="M19:Q19"/>
    <mergeCell ref="A21:G23"/>
    <mergeCell ref="I21:J21"/>
    <mergeCell ref="M21:Q23"/>
    <mergeCell ref="H25:O25"/>
    <mergeCell ref="H26:O26"/>
    <mergeCell ref="H27:O27"/>
    <mergeCell ref="H28:O28"/>
    <mergeCell ref="H29:O29"/>
    <mergeCell ref="B32:P32"/>
    <mergeCell ref="A18:Q18"/>
    <mergeCell ref="A9:D9"/>
    <mergeCell ref="F9:I9"/>
    <mergeCell ref="J9:M9"/>
    <mergeCell ref="O9:Q9"/>
    <mergeCell ref="A10:D10"/>
    <mergeCell ref="F10:I10"/>
    <mergeCell ref="J10:M10"/>
    <mergeCell ref="O10:Q10"/>
    <mergeCell ref="B12:P12"/>
    <mergeCell ref="J13:P13"/>
    <mergeCell ref="L14:Q14"/>
    <mergeCell ref="M15:Q15"/>
    <mergeCell ref="L16:Q16"/>
    <mergeCell ref="A7:D7"/>
    <mergeCell ref="F7:I7"/>
    <mergeCell ref="J7:M7"/>
    <mergeCell ref="O7:Q7"/>
    <mergeCell ref="A8:D8"/>
    <mergeCell ref="F8:I8"/>
    <mergeCell ref="J8:M8"/>
    <mergeCell ref="O8:Q8"/>
    <mergeCell ref="A1:Q1"/>
    <mergeCell ref="A2:Q2"/>
    <mergeCell ref="A4:Q4"/>
    <mergeCell ref="A6:D6"/>
    <mergeCell ref="F6:I6"/>
    <mergeCell ref="J6:M6"/>
    <mergeCell ref="O6:Q6"/>
  </mergeCells>
  <dataValidations count="2">
    <dataValidation type="list" allowBlank="1" showInputMessage="1" showErrorMessage="1" sqref="O6:Q6">
      <formula1>$V$6:$V$21</formula1>
    </dataValidation>
    <dataValidation type="list" allowBlank="1" showInputMessage="1" showErrorMessage="1" sqref="F10:I10">
      <formula1>$T$6:$T$13</formula1>
    </dataValidation>
  </dataValidation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yıllık (2)</vt:lpstr>
      <vt:lpstr>1</vt:lpstr>
      <vt:lpstr>İZİNLER</vt:lpstr>
      <vt:lpstr>GÜNLÜK_İZİNLER</vt:lpstr>
      <vt:lpstr>PERSONEL</vt:lpstr>
      <vt:lpstr>yurt dışı</vt:lpstr>
      <vt:lpstr>İZİNLER (2)</vt:lpstr>
      <vt:lpstr>GÜNLÜK_İZİNLER!Yazdırma_Alanı</vt:lpstr>
      <vt:lpstr>İZİNLER!Yazdırma_Alanı</vt:lpstr>
      <vt:lpstr>'İZİNLER (2)'!Yazdırma_Alanı</vt:lpstr>
      <vt:lpstr>'yıllık (2)'!Yazdırma_Alanı</vt:lpstr>
      <vt:lpstr>'yurt dışı'!Yazdırma_Alanı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Özgür Tunçel</dc:creator>
  <cp:lastModifiedBy>Ali</cp:lastModifiedBy>
  <cp:lastPrinted>2020-07-02T11:45:17Z</cp:lastPrinted>
  <dcterms:created xsi:type="dcterms:W3CDTF">2015-10-27T11:45:36Z</dcterms:created>
  <dcterms:modified xsi:type="dcterms:W3CDTF">2020-07-02T12:58:29Z</dcterms:modified>
</cp:coreProperties>
</file>